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480" windowHeight="10425" tabRatio="599"/>
  </bookViews>
  <sheets>
    <sheet name="Estimación ingresos 2021" sheetId="11" r:id="rId1"/>
    <sheet name="Banguat-Variables" sheetId="7" r:id="rId2"/>
    <sheet name="Escenario Macro 2020" sheetId="8" r:id="rId3"/>
  </sheets>
  <externalReferences>
    <externalReference r:id="rId4"/>
  </externalReferences>
  <definedNames>
    <definedName name="_Order1" hidden="1">255</definedName>
    <definedName name="_Order2" hidden="1">255</definedName>
    <definedName name="a" localSheetId="2">#REF!</definedName>
    <definedName name="a" localSheetId="0">#REF!</definedName>
    <definedName name="a">#REF!</definedName>
    <definedName name="A_IMPRESIÓN_IM" localSheetId="2">#REF!</definedName>
    <definedName name="A_IMPRESIÓN_IM" localSheetId="0">#REF!</definedName>
    <definedName name="A_IMPRESIÓN_IM">#REF!</definedName>
    <definedName name="Bodoque">'[1]Indic. '!$A$1</definedName>
    <definedName name="C.1" localSheetId="2">#REF!</definedName>
    <definedName name="C.1" localSheetId="0">#REF!</definedName>
    <definedName name="C.1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1"/>
  <c r="D30"/>
  <c r="C30"/>
  <c r="B30"/>
  <c r="E15"/>
  <c r="D15"/>
  <c r="C15"/>
  <c r="B15"/>
  <c r="E11"/>
  <c r="D11"/>
  <c r="C11"/>
  <c r="C34" s="1"/>
  <c r="B11"/>
  <c r="E34" l="1"/>
  <c r="D34"/>
  <c r="D9" s="1"/>
  <c r="B34"/>
  <c r="B38" s="1"/>
  <c r="C38"/>
  <c r="C9"/>
  <c r="E38"/>
  <c r="E9"/>
  <c r="D38" l="1"/>
  <c r="B9"/>
</calcChain>
</file>

<file path=xl/sharedStrings.xml><?xml version="1.0" encoding="utf-8"?>
<sst xmlns="http://schemas.openxmlformats.org/spreadsheetml/2006/main" count="112" uniqueCount="74">
  <si>
    <t>Porcentaje</t>
  </si>
  <si>
    <t>Variación</t>
  </si>
  <si>
    <t>PIB Nominal</t>
  </si>
  <si>
    <t>Alto</t>
  </si>
  <si>
    <t>Medio</t>
  </si>
  <si>
    <t>Bajo</t>
  </si>
  <si>
    <t xml:space="preserve">Tasa de Crecimiento de Importaciones FOB </t>
  </si>
  <si>
    <t xml:space="preserve">Tasa de Crecimiento de Exportaciones FOB </t>
  </si>
  <si>
    <t>Tasa de Crecimiento del PIB Real</t>
  </si>
  <si>
    <t>Tasa de Inflación</t>
  </si>
  <si>
    <t>Observado</t>
  </si>
  <si>
    <t>Escenario</t>
  </si>
  <si>
    <t>PIB Real y PIB Nominal</t>
  </si>
  <si>
    <t>Q / %</t>
  </si>
  <si>
    <t>Millones Q.</t>
  </si>
  <si>
    <t>ok</t>
  </si>
  <si>
    <t>Deuda Pública</t>
  </si>
  <si>
    <t>OK</t>
  </si>
  <si>
    <t>Recaudación Tributaria</t>
  </si>
  <si>
    <t>2012</t>
  </si>
  <si>
    <t>2011</t>
  </si>
  <si>
    <t>Déficit Fiscal</t>
  </si>
  <si>
    <t>(Millones de Q. en términos netos)</t>
  </si>
  <si>
    <t>Descripción</t>
  </si>
  <si>
    <t>Recaudación tributaria / SAT</t>
  </si>
  <si>
    <t>Impuesto al comercio exterior</t>
  </si>
  <si>
    <t>Al valor agregado importaciones</t>
  </si>
  <si>
    <t>Impuestos internos</t>
  </si>
  <si>
    <t>Sobre Patrimonio</t>
  </si>
  <si>
    <t xml:space="preserve">De Solidaridad </t>
  </si>
  <si>
    <t>Sobre la Renta</t>
  </si>
  <si>
    <t>Al Valor Agregado Doméstico</t>
  </si>
  <si>
    <t>Sobre Distribución de Bebidas</t>
  </si>
  <si>
    <t>Sobre el Tabaco y sus Productos</t>
  </si>
  <si>
    <t>Sobre Distribución de Petróleo y sus Derivados</t>
  </si>
  <si>
    <t>Sobre Distribución de Cemento</t>
  </si>
  <si>
    <t>Timbres Fiscales y Papel Sellado</t>
  </si>
  <si>
    <t>Sobre Circulación de Vehículos</t>
  </si>
  <si>
    <t>Específico a la Primera Matrícula de Vehículos Terrestres</t>
  </si>
  <si>
    <t>Otros</t>
  </si>
  <si>
    <t>Otras Instituciones</t>
  </si>
  <si>
    <t>Regalías e Hidrocarburos Compartibles</t>
  </si>
  <si>
    <t>Salida del País</t>
  </si>
  <si>
    <t>Total de Ingresos Netos</t>
  </si>
  <si>
    <t>(+) Devolución de Crédito Fiscal</t>
  </si>
  <si>
    <t>(+) Autocompensación</t>
  </si>
  <si>
    <t>Total de Ingresos Brutos</t>
  </si>
  <si>
    <t>Carga Tributaria Neta (estimación activa)</t>
  </si>
  <si>
    <t xml:space="preserve">Pueden existir diferencias por redondeo. </t>
  </si>
  <si>
    <t>Derechos arancelarios</t>
  </si>
  <si>
    <t>Cierre esperado</t>
  </si>
  <si>
    <t>Actividad</t>
  </si>
  <si>
    <t>Económica</t>
  </si>
  <si>
    <t>Estimación pasiva</t>
  </si>
  <si>
    <t>Estimación Activa</t>
  </si>
  <si>
    <t>Otros Indirectos y otros Directos</t>
  </si>
  <si>
    <t>Fuente: SAT  Elaboración con datos de Intendencia de Recaudación. Estimación para escenarios macroeconómicos a Julio-2020</t>
  </si>
  <si>
    <t>2019 (10.4%)</t>
  </si>
  <si>
    <t>2020 (9.8%)</t>
  </si>
  <si>
    <t>2021 (10.0%)</t>
  </si>
  <si>
    <t>2022 (10.2%)</t>
  </si>
  <si>
    <t>2023 (10.3%)</t>
  </si>
  <si>
    <t>2024 (10.5%)</t>
  </si>
  <si>
    <t>2025 (10.6%)</t>
  </si>
  <si>
    <t>2015 (10.3%)</t>
  </si>
  <si>
    <t>2016 (10.2%)</t>
  </si>
  <si>
    <t>2017 (10.4%)</t>
  </si>
  <si>
    <t>2018 (10.6%)</t>
  </si>
  <si>
    <t>Informe Preliminar 2021</t>
  </si>
  <si>
    <t>PIB Real (Base 2013)</t>
  </si>
  <si>
    <t>590.416.8</t>
  </si>
  <si>
    <t>Fuente: BANGUAT. Julio 2020  (cifras proyectadas)</t>
  </si>
  <si>
    <t>(2019-2025)</t>
  </si>
  <si>
    <t>Estimación de cierre 2020, al 01 de julio de 2020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</si>
</sst>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&quot; &quot;%"/>
    <numFmt numFmtId="166" formatCode="0.0"/>
    <numFmt numFmtId="167" formatCode="0.0%"/>
    <numFmt numFmtId="168" formatCode="_([$€-2]* #,##0.00_);_([$€-2]* \(#,##0.00\);_([$€-2]* &quot;-&quot;??_)"/>
  </numFmts>
  <fonts count="35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name val="Calibri"/>
      <family val="2"/>
    </font>
    <font>
      <b/>
      <sz val="22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2DCDB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59B"/>
        <bgColor indexed="64"/>
      </patternFill>
    </fill>
    <fill>
      <patternFill patternType="solid">
        <fgColor rgb="FFFFF1B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99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165" fontId="2" fillId="0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8" borderId="3"/>
    <xf numFmtId="0" fontId="2" fillId="0" borderId="0"/>
    <xf numFmtId="0" fontId="2" fillId="0" borderId="0"/>
    <xf numFmtId="0" fontId="6" fillId="0" borderId="0"/>
    <xf numFmtId="0" fontId="18" fillId="0" borderId="0"/>
    <xf numFmtId="0" fontId="27" fillId="0" borderId="0">
      <alignment vertical="top"/>
    </xf>
    <xf numFmtId="168" fontId="28" fillId="0" borderId="0" applyFont="0" applyFill="0" applyBorder="0" applyAlignment="0" applyProtection="0"/>
    <xf numFmtId="0" fontId="29" fillId="0" borderId="0"/>
    <xf numFmtId="0" fontId="2" fillId="0" borderId="0"/>
    <xf numFmtId="0" fontId="1" fillId="0" borderId="0"/>
  </cellStyleXfs>
  <cellXfs count="134">
    <xf numFmtId="0" fontId="0" fillId="0" borderId="0" xfId="0"/>
    <xf numFmtId="164" fontId="0" fillId="0" borderId="0" xfId="0" applyNumberFormat="1"/>
    <xf numFmtId="0" fontId="14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12" fillId="0" borderId="6" xfId="0" applyFont="1" applyBorder="1"/>
    <xf numFmtId="0" fontId="12" fillId="0" borderId="2" xfId="0" applyFont="1" applyBorder="1"/>
    <xf numFmtId="164" fontId="12" fillId="0" borderId="2" xfId="0" applyNumberFormat="1" applyFont="1" applyBorder="1"/>
    <xf numFmtId="164" fontId="12" fillId="0" borderId="1" xfId="0" applyNumberFormat="1" applyFont="1" applyBorder="1"/>
    <xf numFmtId="0" fontId="12" fillId="11" borderId="6" xfId="0" applyFont="1" applyFill="1" applyBorder="1"/>
    <xf numFmtId="0" fontId="12" fillId="11" borderId="2" xfId="0" applyFont="1" applyFill="1" applyBorder="1"/>
    <xf numFmtId="164" fontId="12" fillId="11" borderId="2" xfId="0" applyNumberFormat="1" applyFont="1" applyFill="1" applyBorder="1"/>
    <xf numFmtId="164" fontId="12" fillId="11" borderId="1" xfId="0" applyNumberFormat="1" applyFont="1" applyFill="1" applyBorder="1"/>
    <xf numFmtId="164" fontId="12" fillId="11" borderId="5" xfId="0" applyNumberFormat="1" applyFont="1" applyFill="1" applyBorder="1"/>
    <xf numFmtId="0" fontId="15" fillId="9" borderId="11" xfId="0" applyFont="1" applyFill="1" applyBorder="1" applyAlignment="1">
      <alignment horizontal="center"/>
    </xf>
    <xf numFmtId="0" fontId="15" fillId="10" borderId="11" xfId="0" applyFont="1" applyFill="1" applyBorder="1" applyAlignment="1">
      <alignment horizontal="center"/>
    </xf>
    <xf numFmtId="0" fontId="12" fillId="13" borderId="6" xfId="0" applyFont="1" applyFill="1" applyBorder="1"/>
    <xf numFmtId="0" fontId="12" fillId="13" borderId="2" xfId="0" applyFont="1" applyFill="1" applyBorder="1"/>
    <xf numFmtId="164" fontId="12" fillId="13" borderId="2" xfId="0" applyNumberFormat="1" applyFont="1" applyFill="1" applyBorder="1"/>
    <xf numFmtId="164" fontId="12" fillId="13" borderId="1" xfId="0" applyNumberFormat="1" applyFont="1" applyFill="1" applyBorder="1"/>
    <xf numFmtId="164" fontId="12" fillId="13" borderId="5" xfId="0" applyNumberFormat="1" applyFont="1" applyFill="1" applyBorder="1"/>
    <xf numFmtId="0" fontId="12" fillId="15" borderId="6" xfId="0" applyFont="1" applyFill="1" applyBorder="1"/>
    <xf numFmtId="164" fontId="12" fillId="15" borderId="2" xfId="0" applyNumberFormat="1" applyFont="1" applyFill="1" applyBorder="1"/>
    <xf numFmtId="164" fontId="12" fillId="15" borderId="1" xfId="0" applyNumberFormat="1" applyFont="1" applyFill="1" applyBorder="1"/>
    <xf numFmtId="164" fontId="12" fillId="15" borderId="5" xfId="0" applyNumberFormat="1" applyFont="1" applyFill="1" applyBorder="1"/>
    <xf numFmtId="164" fontId="12" fillId="13" borderId="1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164" fontId="12" fillId="13" borderId="15" xfId="0" applyNumberFormat="1" applyFont="1" applyFill="1" applyBorder="1"/>
    <xf numFmtId="164" fontId="12" fillId="0" borderId="15" xfId="0" applyNumberFormat="1" applyFont="1" applyBorder="1"/>
    <xf numFmtId="164" fontId="12" fillId="11" borderId="15" xfId="0" applyNumberFormat="1" applyFont="1" applyFill="1" applyBorder="1"/>
    <xf numFmtId="164" fontId="12" fillId="15" borderId="15" xfId="0" applyNumberFormat="1" applyFont="1" applyFill="1" applyBorder="1"/>
    <xf numFmtId="164" fontId="0" fillId="0" borderId="16" xfId="0" applyNumberFormat="1" applyBorder="1"/>
    <xf numFmtId="164" fontId="12" fillId="0" borderId="5" xfId="0" applyNumberFormat="1" applyFont="1" applyFill="1" applyBorder="1"/>
    <xf numFmtId="0" fontId="0" fillId="0" borderId="10" xfId="0" applyBorder="1"/>
    <xf numFmtId="0" fontId="0" fillId="0" borderId="0" xfId="0" applyFill="1" applyBorder="1"/>
    <xf numFmtId="0" fontId="3" fillId="12" borderId="4" xfId="0" applyFont="1" applyFill="1" applyBorder="1" applyAlignment="1"/>
    <xf numFmtId="0" fontId="0" fillId="0" borderId="0" xfId="0" applyAlignment="1">
      <alignment horizontal="right"/>
    </xf>
    <xf numFmtId="0" fontId="18" fillId="0" borderId="0" xfId="17"/>
    <xf numFmtId="2" fontId="20" fillId="0" borderId="0" xfId="17" applyNumberFormat="1" applyFont="1" applyBorder="1" applyAlignment="1"/>
    <xf numFmtId="0" fontId="20" fillId="0" borderId="0" xfId="17" applyFont="1" applyBorder="1"/>
    <xf numFmtId="0" fontId="22" fillId="0" borderId="0" xfId="17" applyFont="1" applyAlignment="1">
      <alignment horizontal="center"/>
    </xf>
    <xf numFmtId="15" fontId="21" fillId="0" borderId="0" xfId="17" applyNumberFormat="1" applyFont="1" applyFill="1" applyAlignment="1">
      <alignment horizontal="center"/>
    </xf>
    <xf numFmtId="17" fontId="21" fillId="0" borderId="0" xfId="17" applyNumberFormat="1" applyFont="1" applyFill="1" applyAlignment="1">
      <alignment horizontal="center"/>
    </xf>
    <xf numFmtId="0" fontId="21" fillId="0" borderId="0" xfId="17" applyFont="1" applyFill="1" applyAlignment="1">
      <alignment horizontal="center"/>
    </xf>
    <xf numFmtId="166" fontId="23" fillId="0" borderId="0" xfId="17" applyNumberFormat="1" applyFont="1" applyFill="1"/>
    <xf numFmtId="166" fontId="18" fillId="0" borderId="0" xfId="17" applyNumberFormat="1" applyFill="1"/>
    <xf numFmtId="0" fontId="18" fillId="0" borderId="0" xfId="17" applyFill="1"/>
    <xf numFmtId="0" fontId="24" fillId="0" borderId="0" xfId="17" applyFont="1" applyFill="1"/>
    <xf numFmtId="49" fontId="24" fillId="0" borderId="0" xfId="17" applyNumberFormat="1" applyFont="1" applyFill="1"/>
    <xf numFmtId="49" fontId="24" fillId="0" borderId="0" xfId="17" applyNumberFormat="1" applyFont="1"/>
    <xf numFmtId="0" fontId="25" fillId="0" borderId="0" xfId="17" applyFont="1"/>
    <xf numFmtId="167" fontId="18" fillId="0" borderId="0" xfId="17" applyNumberFormat="1"/>
    <xf numFmtId="167" fontId="18" fillId="0" borderId="0" xfId="17" applyNumberFormat="1" applyBorder="1"/>
    <xf numFmtId="0" fontId="18" fillId="17" borderId="0" xfId="17" applyFill="1"/>
    <xf numFmtId="0" fontId="18" fillId="17" borderId="0" xfId="17" applyFill="1" applyBorder="1"/>
    <xf numFmtId="4" fontId="18" fillId="0" borderId="0" xfId="17" applyNumberFormat="1"/>
    <xf numFmtId="166" fontId="18" fillId="0" borderId="0" xfId="17" applyNumberFormat="1"/>
    <xf numFmtId="3" fontId="18" fillId="0" borderId="0" xfId="17" applyNumberFormat="1"/>
    <xf numFmtId="1" fontId="18" fillId="0" borderId="0" xfId="17" applyNumberFormat="1" applyFill="1" applyAlignment="1">
      <alignment wrapText="1"/>
    </xf>
    <xf numFmtId="1" fontId="18" fillId="17" borderId="0" xfId="17" applyNumberFormat="1" applyFill="1" applyAlignment="1">
      <alignment wrapText="1"/>
    </xf>
    <xf numFmtId="0" fontId="25" fillId="0" borderId="0" xfId="17" applyFont="1" applyFill="1"/>
    <xf numFmtId="0" fontId="18" fillId="19" borderId="0" xfId="17" applyFill="1"/>
    <xf numFmtId="0" fontId="18" fillId="17" borderId="0" xfId="17" applyFill="1" applyAlignment="1">
      <alignment horizontal="right"/>
    </xf>
    <xf numFmtId="49" fontId="24" fillId="17" borderId="0" xfId="17" applyNumberFormat="1" applyFont="1" applyFill="1" applyAlignment="1">
      <alignment horizontal="right"/>
    </xf>
    <xf numFmtId="0" fontId="18" fillId="0" borderId="0" xfId="17" applyAlignment="1">
      <alignment horizontal="right"/>
    </xf>
    <xf numFmtId="0" fontId="23" fillId="0" borderId="0" xfId="17" applyFont="1" applyAlignment="1">
      <alignment horizontal="right"/>
    </xf>
    <xf numFmtId="0" fontId="26" fillId="0" borderId="0" xfId="17" applyFont="1"/>
    <xf numFmtId="49" fontId="24" fillId="0" borderId="0" xfId="17" applyNumberFormat="1" applyFont="1" applyFill="1" applyAlignment="1">
      <alignment horizontal="right"/>
    </xf>
    <xf numFmtId="0" fontId="18" fillId="0" borderId="0" xfId="17" applyFill="1" applyAlignment="1">
      <alignment horizontal="right"/>
    </xf>
    <xf numFmtId="164" fontId="18" fillId="0" borderId="0" xfId="17" applyNumberFormat="1"/>
    <xf numFmtId="0" fontId="20" fillId="0" borderId="0" xfId="17" applyFont="1" applyFill="1" applyBorder="1"/>
    <xf numFmtId="2" fontId="20" fillId="0" borderId="0" xfId="17" applyNumberFormat="1" applyFont="1" applyFill="1" applyBorder="1" applyAlignment="1"/>
    <xf numFmtId="0" fontId="21" fillId="0" borderId="0" xfId="17" applyFont="1" applyFill="1" applyBorder="1" applyAlignment="1">
      <alignment horizontal="center"/>
    </xf>
    <xf numFmtId="17" fontId="21" fillId="0" borderId="0" xfId="17" applyNumberFormat="1" applyFont="1" applyFill="1" applyBorder="1" applyAlignment="1">
      <alignment horizontal="center"/>
    </xf>
    <xf numFmtId="0" fontId="18" fillId="0" borderId="0" xfId="0" applyFont="1" applyAlignment="1">
      <alignment horizontal="left" readingOrder="1"/>
    </xf>
    <xf numFmtId="0" fontId="33" fillId="0" borderId="0" xfId="0" applyFont="1"/>
    <xf numFmtId="164" fontId="0" fillId="0" borderId="0" xfId="0" applyNumberFormat="1" applyBorder="1" applyAlignment="1">
      <alignment horizontal="right"/>
    </xf>
    <xf numFmtId="0" fontId="30" fillId="0" borderId="4" xfId="0" applyFont="1" applyBorder="1"/>
    <xf numFmtId="164" fontId="31" fillId="0" borderId="0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0" fontId="0" fillId="0" borderId="0" xfId="0" applyNumberFormat="1" applyBorder="1"/>
    <xf numFmtId="0" fontId="0" fillId="0" borderId="20" xfId="0" applyBorder="1"/>
    <xf numFmtId="0" fontId="0" fillId="0" borderId="14" xfId="0" applyBorder="1"/>
    <xf numFmtId="49" fontId="0" fillId="0" borderId="0" xfId="0" applyNumberFormat="1" applyAlignment="1">
      <alignment vertical="justify"/>
    </xf>
    <xf numFmtId="0" fontId="30" fillId="12" borderId="22" xfId="0" applyFont="1" applyFill="1" applyBorder="1" applyAlignment="1">
      <alignment horizontal="center"/>
    </xf>
    <xf numFmtId="0" fontId="0" fillId="0" borderId="23" xfId="0" applyBorder="1"/>
    <xf numFmtId="0" fontId="30" fillId="12" borderId="24" xfId="0" applyFont="1" applyFill="1" applyBorder="1" applyAlignment="1">
      <alignment horizontal="center"/>
    </xf>
    <xf numFmtId="0" fontId="30" fillId="12" borderId="26" xfId="0" applyFont="1" applyFill="1" applyBorder="1" applyAlignment="1">
      <alignment horizontal="center"/>
    </xf>
    <xf numFmtId="164" fontId="31" fillId="0" borderId="28" xfId="0" applyNumberFormat="1" applyFon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32" fillId="0" borderId="28" xfId="0" applyNumberFormat="1" applyFont="1" applyBorder="1" applyAlignment="1">
      <alignment horizontal="right"/>
    </xf>
    <xf numFmtId="10" fontId="0" fillId="0" borderId="28" xfId="0" applyNumberFormat="1" applyBorder="1"/>
    <xf numFmtId="0" fontId="0" fillId="0" borderId="27" xfId="0" applyBorder="1"/>
    <xf numFmtId="49" fontId="30" fillId="0" borderId="21" xfId="0" applyNumberFormat="1" applyFont="1" applyBorder="1" applyAlignment="1">
      <alignment horizontal="center" vertical="justify"/>
    </xf>
    <xf numFmtId="49" fontId="30" fillId="0" borderId="25" xfId="0" applyNumberFormat="1" applyFont="1" applyBorder="1" applyAlignment="1">
      <alignment horizontal="center" vertical="justify"/>
    </xf>
    <xf numFmtId="1" fontId="18" fillId="18" borderId="0" xfId="17" applyNumberFormat="1" applyFont="1" applyFill="1" applyAlignment="1">
      <alignment wrapText="1"/>
    </xf>
    <xf numFmtId="1" fontId="18" fillId="17" borderId="0" xfId="17" applyNumberFormat="1" applyFont="1" applyFill="1" applyAlignment="1">
      <alignment wrapText="1"/>
    </xf>
    <xf numFmtId="164" fontId="12" fillId="13" borderId="0" xfId="0" applyNumberFormat="1" applyFont="1" applyFill="1" applyBorder="1"/>
    <xf numFmtId="164" fontId="12" fillId="0" borderId="0" xfId="0" applyNumberFormat="1" applyFont="1" applyBorder="1"/>
    <xf numFmtId="164" fontId="12" fillId="11" borderId="0" xfId="0" applyNumberFormat="1" applyFont="1" applyFill="1" applyBorder="1"/>
    <xf numFmtId="164" fontId="12" fillId="15" borderId="0" xfId="0" applyNumberFormat="1" applyFont="1" applyFill="1" applyBorder="1"/>
    <xf numFmtId="0" fontId="3" fillId="12" borderId="0" xfId="0" applyFont="1" applyFill="1" applyBorder="1" applyAlignment="1"/>
    <xf numFmtId="0" fontId="34" fillId="0" borderId="0" xfId="0" applyFont="1"/>
    <xf numFmtId="0" fontId="15" fillId="10" borderId="17" xfId="0" applyFont="1" applyFill="1" applyBorder="1" applyAlignment="1">
      <alignment horizontal="center"/>
    </xf>
    <xf numFmtId="164" fontId="0" fillId="0" borderId="10" xfId="0" applyNumberFormat="1" applyBorder="1"/>
    <xf numFmtId="0" fontId="16" fillId="0" borderId="20" xfId="0" applyFont="1" applyFill="1" applyBorder="1"/>
    <xf numFmtId="0" fontId="22" fillId="0" borderId="0" xfId="17" applyFont="1" applyFill="1" applyAlignment="1">
      <alignment horizontal="center"/>
    </xf>
    <xf numFmtId="0" fontId="20" fillId="0" borderId="0" xfId="17" applyFont="1" applyFill="1" applyAlignment="1">
      <alignment horizontal="center"/>
    </xf>
    <xf numFmtId="2" fontId="20" fillId="0" borderId="0" xfId="17" applyNumberFormat="1" applyFont="1" applyFill="1" applyAlignment="1"/>
    <xf numFmtId="0" fontId="21" fillId="0" borderId="0" xfId="17" applyFont="1" applyFill="1" applyBorder="1"/>
    <xf numFmtId="0" fontId="20" fillId="0" borderId="0" xfId="17" applyFont="1" applyFill="1" applyBorder="1" applyAlignment="1">
      <alignment horizontal="left" indent="1"/>
    </xf>
    <xf numFmtId="0" fontId="30" fillId="0" borderId="0" xfId="0" applyFont="1" applyAlignment="1">
      <alignment horizontal="center"/>
    </xf>
    <xf numFmtId="0" fontId="18" fillId="0" borderId="0" xfId="0" applyNumberFormat="1" applyFont="1" applyAlignment="1">
      <alignment vertical="justify" readingOrder="1"/>
    </xf>
    <xf numFmtId="0" fontId="3" fillId="16" borderId="4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left"/>
    </xf>
    <xf numFmtId="0" fontId="3" fillId="16" borderId="5" xfId="0" applyFont="1" applyFill="1" applyBorder="1" applyAlignment="1">
      <alignment horizontal="left"/>
    </xf>
    <xf numFmtId="0" fontId="3" fillId="14" borderId="4" xfId="0" applyFont="1" applyFill="1" applyBorder="1" applyAlignment="1">
      <alignment horizontal="left"/>
    </xf>
    <xf numFmtId="0" fontId="3" fillId="14" borderId="0" xfId="0" applyFont="1" applyFill="1" applyBorder="1" applyAlignment="1">
      <alignment horizontal="left"/>
    </xf>
    <xf numFmtId="0" fontId="3" fillId="14" borderId="5" xfId="0" applyFont="1" applyFill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9" borderId="18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17" fillId="0" borderId="0" xfId="0" applyFont="1" applyAlignment="1">
      <alignment horizontal="center" vertical="center" readingOrder="1"/>
    </xf>
    <xf numFmtId="0" fontId="3" fillId="12" borderId="0" xfId="0" applyFont="1" applyFill="1" applyBorder="1" applyAlignment="1"/>
    <xf numFmtId="0" fontId="3" fillId="12" borderId="5" xfId="0" applyFont="1" applyFill="1" applyBorder="1" applyAlignment="1"/>
    <xf numFmtId="0" fontId="19" fillId="0" borderId="0" xfId="17" applyFont="1" applyFill="1" applyBorder="1" applyAlignment="1">
      <alignment vertical="justify"/>
    </xf>
    <xf numFmtId="0" fontId="22" fillId="0" borderId="0" xfId="17" applyFont="1" applyFill="1" applyAlignment="1">
      <alignment horizontal="center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Estilo 1" xfId="18"/>
    <cellStyle name="Euro" xfId="19"/>
    <cellStyle name="Excel Built-in Percent" xfId="7"/>
    <cellStyle name="Footnote" xfId="8"/>
    <cellStyle name="Good" xfId="9"/>
    <cellStyle name="Heading (user)" xfId="10"/>
    <cellStyle name="Heading 1" xfId="11"/>
    <cellStyle name="Heading 2" xfId="12"/>
    <cellStyle name="No-definido" xfId="20"/>
    <cellStyle name="Normal" xfId="0" builtinId="0"/>
    <cellStyle name="Normal 2" xfId="17"/>
    <cellStyle name="Normal 3" xfId="21"/>
    <cellStyle name="Normal 4" xfId="22"/>
    <cellStyle name="Note" xfId="13"/>
    <cellStyle name="Status" xfId="14"/>
    <cellStyle name="Text" xfId="15"/>
    <cellStyle name="Warning" xfId="16"/>
  </cellStyles>
  <dxfs count="0"/>
  <tableStyles count="0" defaultTableStyle="TableStyleMedium9" defaultPivotStyle="PivotStyleLight16"/>
  <colors>
    <mruColors>
      <color rgb="FFABFFAB"/>
      <color rgb="FF00CCFF"/>
      <color rgb="FFFFE59B"/>
      <color rgb="FF00FF00"/>
      <color rgb="FFFFCC00"/>
      <color rgb="FF66CCFF"/>
      <color rgb="FFCC9900"/>
      <color rgb="FFB9EDFF"/>
      <color rgb="FFFFF1B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800" b="1"/>
              <a:t>Tasa de Crecimiento de Importaciones FOB</a:t>
            </a:r>
            <a:endParaRPr lang="es-ES"/>
          </a:p>
        </c:rich>
      </c:tx>
      <c:layout>
        <c:manualLayout>
          <c:xMode val="edge"/>
          <c:yMode val="edge"/>
          <c:x val="0.15848834674009343"/>
          <c:y val="3.4613819222719312E-2"/>
        </c:manualLayout>
      </c:layout>
    </c:title>
    <c:plotArea>
      <c:layout>
        <c:manualLayout>
          <c:layoutTarget val="inner"/>
          <c:xMode val="edge"/>
          <c:yMode val="edge"/>
          <c:x val="0.18118931736233318"/>
          <c:y val="0.1186273880304102"/>
          <c:w val="0.7926202113572921"/>
          <c:h val="0.51053519221787169"/>
        </c:manualLayout>
      </c:layout>
      <c:barChart>
        <c:barDir val="col"/>
        <c:grouping val="clustered"/>
        <c:ser>
          <c:idx val="0"/>
          <c:order val="0"/>
          <c:tx>
            <c:strRef>
              <c:f>'Banguat-Variables'!$C$4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'Banguat-Variables'!$B$5:$B$11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'Banguat-Variables'!$C$5:$C$11</c:f>
              <c:numCache>
                <c:formatCode>#,##0.0</c:formatCode>
                <c:ptCount val="7"/>
                <c:pt idx="1">
                  <c:v>-10.5</c:v>
                </c:pt>
                <c:pt idx="2">
                  <c:v>8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F8-472C-A87E-57C5AB2F9F91}"/>
            </c:ext>
          </c:extLst>
        </c:ser>
        <c:ser>
          <c:idx val="1"/>
          <c:order val="1"/>
          <c:tx>
            <c:strRef>
              <c:f>'Banguat-Variables'!$D$4</c:f>
              <c:strCache>
                <c:ptCount val="1"/>
                <c:pt idx="0">
                  <c:v>Medio</c:v>
                </c:pt>
              </c:strCache>
            </c:strRef>
          </c:tx>
          <c:cat>
            <c:numRef>
              <c:f>'Banguat-Variables'!$B$5:$B$11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'Banguat-Variables'!$D$5:$D$11</c:f>
              <c:numCache>
                <c:formatCode>#,##0.0</c:formatCode>
                <c:ptCount val="7"/>
                <c:pt idx="1">
                  <c:v>-9</c:v>
                </c:pt>
                <c:pt idx="2">
                  <c:v>9.5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F8-472C-A87E-57C5AB2F9F91}"/>
            </c:ext>
          </c:extLst>
        </c:ser>
        <c:ser>
          <c:idx val="2"/>
          <c:order val="2"/>
          <c:tx>
            <c:strRef>
              <c:f>'Banguat-Variables'!$E$4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'Banguat-Variables'!$B$5:$B$11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'Banguat-Variables'!$E$5:$E$11</c:f>
              <c:numCache>
                <c:formatCode>#,##0.0</c:formatCode>
                <c:ptCount val="7"/>
                <c:pt idx="1">
                  <c:v>-7.5</c:v>
                </c:pt>
                <c:pt idx="2">
                  <c:v>11</c:v>
                </c:pt>
                <c:pt idx="3">
                  <c:v>5.5</c:v>
                </c:pt>
                <c:pt idx="4">
                  <c:v>6</c:v>
                </c:pt>
                <c:pt idx="5">
                  <c:v>6.5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F8-472C-A87E-57C5AB2F9F91}"/>
            </c:ext>
          </c:extLst>
        </c:ser>
        <c:ser>
          <c:idx val="3"/>
          <c:order val="3"/>
          <c:tx>
            <c:strRef>
              <c:f>'Banguat-Variables'!$F$4</c:f>
              <c:strCache>
                <c:ptCount val="1"/>
                <c:pt idx="0">
                  <c:v>Observado</c:v>
                </c:pt>
              </c:strCache>
            </c:strRef>
          </c:tx>
          <c:cat>
            <c:numRef>
              <c:f>'Banguat-Variables'!$B$5:$B$11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'Banguat-Variables'!$F$5:$F$11</c:f>
              <c:numCache>
                <c:formatCode>#,##0.0</c:formatCode>
                <c:ptCount val="7"/>
                <c:pt idx="0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F8-472C-A87E-57C5AB2F9F91}"/>
            </c:ext>
          </c:extLst>
        </c:ser>
        <c:dLbls/>
        <c:axId val="71894144"/>
        <c:axId val="71895680"/>
      </c:barChart>
      <c:catAx>
        <c:axId val="71894144"/>
        <c:scaling>
          <c:orientation val="minMax"/>
        </c:scaling>
        <c:axPos val="b"/>
        <c:numFmt formatCode="General" sourceLinked="1"/>
        <c:tickLblPos val="nextTo"/>
        <c:crossAx val="71895680"/>
        <c:crosses val="autoZero"/>
        <c:auto val="1"/>
        <c:lblAlgn val="ctr"/>
        <c:lblOffset val="100"/>
      </c:catAx>
      <c:valAx>
        <c:axId val="718956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2.6758712643660993E-2"/>
              <c:y val="0.3100641364875823"/>
            </c:manualLayout>
          </c:layout>
        </c:title>
        <c:numFmt formatCode="#,##0.0" sourceLinked="1"/>
        <c:tickLblPos val="nextTo"/>
        <c:crossAx val="718941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 algn="ctr" rtl="0">
              <a:defRPr/>
            </a:pPr>
            <a:r>
              <a:rPr lang="es-GT"/>
              <a:t>Tasa de Crecimiento de Exportaciones FOB</a:t>
            </a:r>
            <a:endParaRPr lang="es-ES"/>
          </a:p>
        </c:rich>
      </c:tx>
      <c:layout/>
    </c:title>
    <c:plotArea>
      <c:layout>
        <c:manualLayout>
          <c:layoutTarget val="inner"/>
          <c:xMode val="edge"/>
          <c:yMode val="edge"/>
          <c:x val="0.18118935133108371"/>
          <c:y val="0.12316880938930388"/>
          <c:w val="0.79262017247844174"/>
          <c:h val="0.56450628872325936"/>
        </c:manualLayout>
      </c:layout>
      <c:barChart>
        <c:barDir val="col"/>
        <c:grouping val="clustered"/>
        <c:ser>
          <c:idx val="0"/>
          <c:order val="0"/>
          <c:tx>
            <c:strRef>
              <c:f>'Banguat-Variables'!$C$15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'Banguat-Variables'!$B$16:$B$22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'Banguat-Variables'!$C$16:$C$22</c:f>
              <c:numCache>
                <c:formatCode>#,##0.0</c:formatCode>
                <c:ptCount val="7"/>
                <c:pt idx="1">
                  <c:v>-11.5</c:v>
                </c:pt>
                <c:pt idx="2">
                  <c:v>8.5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25-4885-A64F-0070FD9006F6}"/>
            </c:ext>
          </c:extLst>
        </c:ser>
        <c:ser>
          <c:idx val="1"/>
          <c:order val="1"/>
          <c:tx>
            <c:strRef>
              <c:f>'Banguat-Variables'!$D$15</c:f>
              <c:strCache>
                <c:ptCount val="1"/>
                <c:pt idx="0">
                  <c:v>Medio</c:v>
                </c:pt>
              </c:strCache>
            </c:strRef>
          </c:tx>
          <c:cat>
            <c:numRef>
              <c:f>'Banguat-Variables'!$B$16:$B$22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'Banguat-Variables'!$D$16:$D$22</c:f>
              <c:numCache>
                <c:formatCode>#,##0.0</c:formatCode>
                <c:ptCount val="7"/>
                <c:pt idx="1">
                  <c:v>-10</c:v>
                </c:pt>
                <c:pt idx="2">
                  <c:v>10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25-4885-A64F-0070FD9006F6}"/>
            </c:ext>
          </c:extLst>
        </c:ser>
        <c:ser>
          <c:idx val="2"/>
          <c:order val="2"/>
          <c:tx>
            <c:strRef>
              <c:f>'Banguat-Variables'!$E$15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'Banguat-Variables'!$B$16:$B$22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'Banguat-Variables'!$E$16:$E$22</c:f>
              <c:numCache>
                <c:formatCode>#,##0.0</c:formatCode>
                <c:ptCount val="7"/>
                <c:pt idx="1">
                  <c:v>-8.5</c:v>
                </c:pt>
                <c:pt idx="2">
                  <c:v>11.5</c:v>
                </c:pt>
                <c:pt idx="3">
                  <c:v>5</c:v>
                </c:pt>
                <c:pt idx="4">
                  <c:v>5.5</c:v>
                </c:pt>
                <c:pt idx="5">
                  <c:v>6</c:v>
                </c:pt>
                <c:pt idx="6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25-4885-A64F-0070FD9006F6}"/>
            </c:ext>
          </c:extLst>
        </c:ser>
        <c:ser>
          <c:idx val="3"/>
          <c:order val="3"/>
          <c:tx>
            <c:strRef>
              <c:f>'Banguat-Variables'!$F$15</c:f>
              <c:strCache>
                <c:ptCount val="1"/>
                <c:pt idx="0">
                  <c:v>Observado</c:v>
                </c:pt>
              </c:strCache>
            </c:strRef>
          </c:tx>
          <c:cat>
            <c:numRef>
              <c:f>'Banguat-Variables'!$B$16:$B$22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'Banguat-Variables'!$F$16:$F$22</c:f>
              <c:numCache>
                <c:formatCode>#,##0.0</c:formatCode>
                <c:ptCount val="7"/>
                <c:pt idx="0">
                  <c:v>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25-4885-A64F-0070FD9006F6}"/>
            </c:ext>
          </c:extLst>
        </c:ser>
        <c:dLbls/>
        <c:axId val="71554944"/>
        <c:axId val="71556480"/>
      </c:barChart>
      <c:catAx>
        <c:axId val="71554944"/>
        <c:scaling>
          <c:orientation val="minMax"/>
        </c:scaling>
        <c:axPos val="b"/>
        <c:numFmt formatCode="General" sourceLinked="1"/>
        <c:tickLblPos val="nextTo"/>
        <c:crossAx val="71556480"/>
        <c:crosses val="autoZero"/>
        <c:auto val="1"/>
        <c:lblAlgn val="ctr"/>
        <c:lblOffset val="100"/>
      </c:catAx>
      <c:valAx>
        <c:axId val="715564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/>
        </c:title>
        <c:numFmt formatCode="#,##0.0" sourceLinked="1"/>
        <c:tickLblPos val="nextTo"/>
        <c:crossAx val="71554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Tasa de Crecimiento del PIB real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216504804044956"/>
          <c:y val="0.12468278883162522"/>
          <c:w val="0.791503413958354"/>
          <c:h val="0.49942515405130028"/>
        </c:manualLayout>
      </c:layout>
      <c:barChart>
        <c:barDir val="col"/>
        <c:grouping val="clustered"/>
        <c:ser>
          <c:idx val="0"/>
          <c:order val="0"/>
          <c:tx>
            <c:strRef>
              <c:f>'Banguat-Variables'!$C$28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'Banguat-Variables'!$B$29:$B$35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'Banguat-Variables'!$C$29:$C$35</c:f>
              <c:numCache>
                <c:formatCode>#,##0.0</c:formatCode>
                <c:ptCount val="7"/>
                <c:pt idx="1">
                  <c:v>-3.5</c:v>
                </c:pt>
                <c:pt idx="2">
                  <c:v>2</c:v>
                </c:pt>
                <c:pt idx="3">
                  <c:v>2.6</c:v>
                </c:pt>
                <c:pt idx="4">
                  <c:v>2.7</c:v>
                </c:pt>
                <c:pt idx="5">
                  <c:v>2.5</c:v>
                </c:pt>
                <c:pt idx="6">
                  <c:v>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5-4245-A5A7-3C5A80C986C0}"/>
            </c:ext>
          </c:extLst>
        </c:ser>
        <c:ser>
          <c:idx val="1"/>
          <c:order val="1"/>
          <c:tx>
            <c:strRef>
              <c:f>'Banguat-Variables'!$D$28</c:f>
              <c:strCache>
                <c:ptCount val="1"/>
                <c:pt idx="0">
                  <c:v>Medio</c:v>
                </c:pt>
              </c:strCache>
            </c:strRef>
          </c:tx>
          <c:cat>
            <c:numRef>
              <c:f>'Banguat-Variables'!$B$29:$B$35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'Banguat-Variables'!$D$29:$D$35</c:f>
              <c:numCache>
                <c:formatCode>#,##0.0</c:formatCode>
                <c:ptCount val="7"/>
                <c:pt idx="1">
                  <c:v>-2.5</c:v>
                </c:pt>
                <c:pt idx="2">
                  <c:v>3</c:v>
                </c:pt>
                <c:pt idx="3">
                  <c:v>3.6</c:v>
                </c:pt>
                <c:pt idx="4">
                  <c:v>3.7</c:v>
                </c:pt>
                <c:pt idx="5">
                  <c:v>3.5</c:v>
                </c:pt>
                <c:pt idx="6">
                  <c:v>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05-4245-A5A7-3C5A80C986C0}"/>
            </c:ext>
          </c:extLst>
        </c:ser>
        <c:ser>
          <c:idx val="2"/>
          <c:order val="2"/>
          <c:tx>
            <c:strRef>
              <c:f>'Banguat-Variables'!$E$28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'Banguat-Variables'!$B$29:$B$35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'Banguat-Variables'!$E$29:$E$35</c:f>
              <c:numCache>
                <c:formatCode>#,##0.0</c:formatCode>
                <c:ptCount val="7"/>
                <c:pt idx="1">
                  <c:v>-1.5</c:v>
                </c:pt>
                <c:pt idx="2">
                  <c:v>4</c:v>
                </c:pt>
                <c:pt idx="3">
                  <c:v>4.5999999999999996</c:v>
                </c:pt>
                <c:pt idx="4">
                  <c:v>4.7</c:v>
                </c:pt>
                <c:pt idx="5">
                  <c:v>4.5</c:v>
                </c:pt>
                <c:pt idx="6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05-4245-A5A7-3C5A80C986C0}"/>
            </c:ext>
          </c:extLst>
        </c:ser>
        <c:ser>
          <c:idx val="3"/>
          <c:order val="3"/>
          <c:tx>
            <c:strRef>
              <c:f>'Banguat-Variables'!$F$28</c:f>
              <c:strCache>
                <c:ptCount val="1"/>
                <c:pt idx="0">
                  <c:v>Observado</c:v>
                </c:pt>
              </c:strCache>
            </c:strRef>
          </c:tx>
          <c:cat>
            <c:numRef>
              <c:f>'Banguat-Variables'!$B$29:$B$35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'Banguat-Variables'!$F$29:$F$35</c:f>
              <c:numCache>
                <c:formatCode>#,##0.0</c:formatCode>
                <c:ptCount val="7"/>
                <c:pt idx="0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E05-4245-A5A7-3C5A80C986C0}"/>
            </c:ext>
          </c:extLst>
        </c:ser>
        <c:dLbls/>
        <c:axId val="72321280"/>
        <c:axId val="72429568"/>
      </c:barChart>
      <c:catAx>
        <c:axId val="72321280"/>
        <c:scaling>
          <c:orientation val="minMax"/>
        </c:scaling>
        <c:axPos val="b"/>
        <c:numFmt formatCode="General" sourceLinked="1"/>
        <c:tickLblPos val="nextTo"/>
        <c:crossAx val="72429568"/>
        <c:crosses val="autoZero"/>
        <c:auto val="1"/>
        <c:lblAlgn val="ctr"/>
        <c:lblOffset val="100"/>
      </c:catAx>
      <c:valAx>
        <c:axId val="72429568"/>
        <c:scaling>
          <c:orientation val="minMax"/>
          <c:max val="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5.3401753865147464E-2"/>
              <c:y val="0.29392550580555254"/>
            </c:manualLayout>
          </c:layout>
        </c:title>
        <c:numFmt formatCode="#,##0.0" sourceLinked="1"/>
        <c:tickLblPos val="nextTo"/>
        <c:crossAx val="72321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Tasa de Inflación</a:t>
            </a:r>
          </a:p>
        </c:rich>
      </c:tx>
      <c:layout>
        <c:manualLayout>
          <c:xMode val="edge"/>
          <c:yMode val="edge"/>
          <c:x val="0.34494931425163983"/>
          <c:y val="3.6308617531122016E-2"/>
        </c:manualLayout>
      </c:layout>
    </c:title>
    <c:plotArea>
      <c:layout>
        <c:manualLayout>
          <c:layoutTarget val="inner"/>
          <c:xMode val="edge"/>
          <c:yMode val="edge"/>
          <c:x val="0.18151329473797959"/>
          <c:y val="0.12013785294648199"/>
          <c:w val="0.79224937669911411"/>
          <c:h val="0.51767210378567452"/>
        </c:manualLayout>
      </c:layout>
      <c:barChart>
        <c:barDir val="col"/>
        <c:grouping val="clustered"/>
        <c:ser>
          <c:idx val="0"/>
          <c:order val="0"/>
          <c:tx>
            <c:strRef>
              <c:f>'Banguat-Variables'!$C$40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'Banguat-Variables'!$B$41:$B$47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'Banguat-Variables'!$C$41:$C$47</c:f>
              <c:numCache>
                <c:formatCode>#,##0.0</c:formatCode>
                <c:ptCount val="7"/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46-4FB6-81A3-6089647CF68F}"/>
            </c:ext>
          </c:extLst>
        </c:ser>
        <c:ser>
          <c:idx val="1"/>
          <c:order val="1"/>
          <c:tx>
            <c:strRef>
              <c:f>'Banguat-Variables'!$D$40</c:f>
              <c:strCache>
                <c:ptCount val="1"/>
                <c:pt idx="0">
                  <c:v>Medio</c:v>
                </c:pt>
              </c:strCache>
            </c:strRef>
          </c:tx>
          <c:cat>
            <c:numRef>
              <c:f>'Banguat-Variables'!$B$41:$B$47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'Banguat-Variables'!$D$41:$D$47</c:f>
              <c:numCache>
                <c:formatCode>#,##0.0</c:formatCode>
                <c:ptCount val="7"/>
                <c:pt idx="1">
                  <c:v>2</c:v>
                </c:pt>
                <c:pt idx="2">
                  <c:v>4.5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46-4FB6-81A3-6089647CF68F}"/>
            </c:ext>
          </c:extLst>
        </c:ser>
        <c:ser>
          <c:idx val="2"/>
          <c:order val="2"/>
          <c:tx>
            <c:strRef>
              <c:f>'Banguat-Variables'!$E$40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'Banguat-Variables'!$B$41:$B$47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'Banguat-Variables'!$E$41:$E$47</c:f>
              <c:numCache>
                <c:formatCode>#,##0.0</c:formatCode>
                <c:ptCount val="7"/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46-4FB6-81A3-6089647CF68F}"/>
            </c:ext>
          </c:extLst>
        </c:ser>
        <c:ser>
          <c:idx val="3"/>
          <c:order val="3"/>
          <c:tx>
            <c:strRef>
              <c:f>'Banguat-Variables'!$F$40</c:f>
              <c:strCache>
                <c:ptCount val="1"/>
                <c:pt idx="0">
                  <c:v>Observado</c:v>
                </c:pt>
              </c:strCache>
            </c:strRef>
          </c:tx>
          <c:cat>
            <c:numRef>
              <c:f>'Banguat-Variables'!$B$41:$B$47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'Banguat-Variables'!$F$41:$F$47</c:f>
              <c:numCache>
                <c:formatCode>#,##0.0</c:formatCode>
                <c:ptCount val="7"/>
                <c:pt idx="0">
                  <c:v>3.41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46-4FB6-81A3-6089647CF68F}"/>
            </c:ext>
          </c:extLst>
        </c:ser>
        <c:dLbls/>
        <c:axId val="72567424"/>
        <c:axId val="72593792"/>
      </c:barChart>
      <c:catAx>
        <c:axId val="72567424"/>
        <c:scaling>
          <c:orientation val="minMax"/>
        </c:scaling>
        <c:axPos val="b"/>
        <c:numFmt formatCode="General" sourceLinked="1"/>
        <c:tickLblPos val="nextTo"/>
        <c:crossAx val="72593792"/>
        <c:crosses val="autoZero"/>
        <c:auto val="1"/>
        <c:lblAlgn val="ctr"/>
        <c:lblOffset val="100"/>
      </c:catAx>
      <c:valAx>
        <c:axId val="725937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5.3210692133966411E-2"/>
              <c:y val="0.29663284381147886"/>
            </c:manualLayout>
          </c:layout>
        </c:title>
        <c:numFmt formatCode="#,##0.0" sourceLinked="1"/>
        <c:tickLblPos val="nextTo"/>
        <c:crossAx val="72567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Déficit Fiscal</a:t>
            </a:r>
          </a:p>
          <a:p>
            <a:pPr>
              <a:defRPr/>
            </a:pPr>
            <a:r>
              <a:rPr lang="en-US"/>
              <a:t>(En porcentaje del PIB)</a:t>
            </a:r>
          </a:p>
        </c:rich>
      </c:tx>
      <c:layout>
        <c:manualLayout>
          <c:xMode val="edge"/>
          <c:yMode val="edge"/>
          <c:x val="0.35383333333333333"/>
          <c:y val="1.9212295869356393E-2"/>
        </c:manualLayout>
      </c:layout>
      <c:overlay val="1"/>
    </c:title>
    <c:plotArea>
      <c:layout>
        <c:manualLayout>
          <c:layoutTarget val="inner"/>
          <c:xMode val="edge"/>
          <c:yMode val="edge"/>
          <c:x val="8.7919153875733569E-2"/>
          <c:y val="0.16759510872682015"/>
          <c:w val="0.86771494472281852"/>
          <c:h val="0.7087847585485420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'Escenario Macro 2020'!$C$8:$N$8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strCache>
            </c:strRef>
          </c:cat>
          <c:val>
            <c:numRef>
              <c:f>'Escenario Macro 2020'!$C$9:$N$9</c:f>
              <c:numCache>
                <c:formatCode>General</c:formatCode>
                <c:ptCount val="12"/>
                <c:pt idx="0">
                  <c:v>3.1</c:v>
                </c:pt>
                <c:pt idx="1">
                  <c:v>3.3</c:v>
                </c:pt>
                <c:pt idx="2">
                  <c:v>2.8</c:v>
                </c:pt>
                <c:pt idx="3">
                  <c:v>2.4</c:v>
                </c:pt>
                <c:pt idx="4">
                  <c:v>2.1</c:v>
                </c:pt>
                <c:pt idx="5" formatCode="0.0">
                  <c:v>1.9</c:v>
                </c:pt>
                <c:pt idx="6">
                  <c:v>1.4</c:v>
                </c:pt>
                <c:pt idx="7">
                  <c:v>1.1000000000000001</c:v>
                </c:pt>
                <c:pt idx="8">
                  <c:v>1.3</c:v>
                </c:pt>
                <c:pt idx="9">
                  <c:v>1.8</c:v>
                </c:pt>
                <c:pt idx="10" formatCode="0.0">
                  <c:v>2.2000000000000002</c:v>
                </c:pt>
                <c:pt idx="11" formatCode="0.0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3D-425B-886C-8C346EDDC625}"/>
            </c:ext>
          </c:extLst>
        </c:ser>
        <c:dLbls>
          <c:showVal val="1"/>
        </c:dLbls>
        <c:axId val="72632960"/>
        <c:axId val="72635136"/>
      </c:barChart>
      <c:catAx>
        <c:axId val="72632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75107887426480624"/>
              <c:y val="0.94223174664182763"/>
            </c:manualLayout>
          </c:layout>
        </c:title>
        <c:numFmt formatCode="General" sourceLinked="1"/>
        <c:tickLblPos val="nextTo"/>
        <c:crossAx val="72635136"/>
        <c:crosses val="autoZero"/>
        <c:auto val="1"/>
        <c:lblAlgn val="ctr"/>
        <c:lblOffset val="100"/>
      </c:catAx>
      <c:valAx>
        <c:axId val="72635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  <c:layout/>
        </c:title>
        <c:numFmt formatCode="General" sourceLinked="1"/>
        <c:tickLblPos val="nextTo"/>
        <c:crossAx val="72632960"/>
        <c:crosses val="autoZero"/>
        <c:crossBetween val="between"/>
      </c:valAx>
      <c:spPr>
        <a:solidFill>
          <a:srgbClr val="FBFEE2"/>
        </a:solidFill>
      </c:spPr>
    </c:plotArea>
    <c:plotVisOnly val="1"/>
    <c:dispBlanksAs val="gap"/>
  </c:chart>
  <c:txPr>
    <a:bodyPr/>
    <a:lstStyle/>
    <a:p>
      <a:pPr>
        <a:defRPr b="1"/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Estimación Preliminar de Metas de Recaudación Tributaria y Carga Tributaria</a:t>
            </a:r>
          </a:p>
          <a:p>
            <a:pPr>
              <a:defRPr/>
            </a:pPr>
            <a:r>
              <a:rPr lang="en-US"/>
              <a:t>(En millones Q. y porcentaje)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7662008979977908"/>
          <c:y val="1.990700735829292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651513616572547"/>
          <c:y val="0.21346312850969532"/>
          <c:w val="0.7045248124871003"/>
          <c:h val="0.560916148639314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00"/>
            </a:solidFill>
          </c:spPr>
          <c:dLbls>
            <c:numFmt formatCode="#,##0.0" sourceLinked="0"/>
            <c:spPr>
              <a:solidFill>
                <a:srgbClr val="FBFEE2"/>
              </a:solidFill>
            </c:sp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'Escenario Macro 2020'!$G$41:$Q$41</c:f>
              <c:strCache>
                <c:ptCount val="11"/>
                <c:pt idx="0">
                  <c:v>2015 (10.3%)</c:v>
                </c:pt>
                <c:pt idx="1">
                  <c:v>2016 (10.2%)</c:v>
                </c:pt>
                <c:pt idx="2">
                  <c:v>2017 (10.4%)</c:v>
                </c:pt>
                <c:pt idx="3">
                  <c:v>2018 (10.6%)</c:v>
                </c:pt>
                <c:pt idx="4">
                  <c:v>2019 (10.4%)</c:v>
                </c:pt>
                <c:pt idx="5">
                  <c:v>2020 (9.8%)</c:v>
                </c:pt>
                <c:pt idx="6">
                  <c:v>2021 (10.0%)</c:v>
                </c:pt>
                <c:pt idx="7">
                  <c:v>2022 (10.2%)</c:v>
                </c:pt>
                <c:pt idx="8">
                  <c:v>2023 (10.3%)</c:v>
                </c:pt>
                <c:pt idx="9">
                  <c:v>2024 (10.5%)</c:v>
                </c:pt>
                <c:pt idx="10">
                  <c:v>2025 (10.6%)</c:v>
                </c:pt>
              </c:strCache>
            </c:strRef>
          </c:cat>
          <c:val>
            <c:numRef>
              <c:f>'Escenario Macro 2020'!$G$42:$Q$42</c:f>
              <c:numCache>
                <c:formatCode>#,##0.0</c:formatCode>
                <c:ptCount val="11"/>
                <c:pt idx="0">
                  <c:v>49244.6</c:v>
                </c:pt>
                <c:pt idx="1">
                  <c:v>53680.7</c:v>
                </c:pt>
                <c:pt idx="2">
                  <c:v>56177</c:v>
                </c:pt>
                <c:pt idx="3">
                  <c:v>58200.7</c:v>
                </c:pt>
                <c:pt idx="4">
                  <c:v>62593.599999999999</c:v>
                </c:pt>
                <c:pt idx="5">
                  <c:v>57107.9</c:v>
                </c:pt>
                <c:pt idx="6">
                  <c:v>61426.1</c:v>
                </c:pt>
                <c:pt idx="7">
                  <c:v>65528.9</c:v>
                </c:pt>
                <c:pt idx="8">
                  <c:v>69998</c:v>
                </c:pt>
                <c:pt idx="9">
                  <c:v>74628.899999999994</c:v>
                </c:pt>
                <c:pt idx="10">
                  <c:v>79642.100000000006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A-4F77-B262-9129B0E56D18}"/>
            </c:ext>
          </c:extLst>
        </c:ser>
        <c:dLbls>
          <c:showVal val="1"/>
        </c:dLbls>
        <c:axId val="72672000"/>
        <c:axId val="72674304"/>
      </c:barChart>
      <c:catAx>
        <c:axId val="72672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Estimación preliminar de Metas Tributarias</a:t>
                </a:r>
              </a:p>
            </c:rich>
          </c:tx>
          <c:layout>
            <c:manualLayout>
              <c:xMode val="edge"/>
              <c:yMode val="edge"/>
              <c:x val="0.3794063385443539"/>
              <c:y val="0.90379283222608375"/>
            </c:manualLayout>
          </c:layout>
        </c:title>
        <c:numFmt formatCode="General" sourceLinked="0"/>
        <c:tickLblPos val="nextTo"/>
        <c:crossAx val="72674304"/>
        <c:crosses val="autoZero"/>
        <c:auto val="1"/>
        <c:lblAlgn val="ctr"/>
        <c:lblOffset val="100"/>
      </c:catAx>
      <c:valAx>
        <c:axId val="726743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Millones Q.</a:t>
                </a:r>
              </a:p>
            </c:rich>
          </c:tx>
          <c:layout>
            <c:manualLayout>
              <c:xMode val="edge"/>
              <c:yMode val="edge"/>
              <c:x val="4.7609541293151085E-2"/>
              <c:y val="0.36352833820165414"/>
            </c:manualLayout>
          </c:layout>
        </c:title>
        <c:numFmt formatCode="#,##0.0" sourceLinked="1"/>
        <c:tickLblPos val="nextTo"/>
        <c:crossAx val="72672000"/>
        <c:crosses val="autoZero"/>
        <c:crossBetween val="between"/>
      </c:valAx>
      <c:spPr>
        <a:solidFill>
          <a:srgbClr val="FBFEE2"/>
        </a:solidFill>
      </c:spPr>
    </c:plotArea>
    <c:plotVisOnly val="1"/>
    <c:dispBlanksAs val="gap"/>
  </c:chart>
  <c:txPr>
    <a:bodyPr/>
    <a:lstStyle/>
    <a:p>
      <a:pPr>
        <a:defRPr b="1"/>
      </a:pPr>
      <a:endParaRPr lang="es-E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ctr">
              <a:defRPr/>
            </a:pPr>
            <a:r>
              <a:rPr lang="es-ES"/>
              <a:t>Estimación Deuda Pública</a:t>
            </a:r>
          </a:p>
          <a:p>
            <a:pPr algn="ctr">
              <a:defRPr/>
            </a:pPr>
            <a:r>
              <a:rPr lang="es-ES"/>
              <a:t>(% respecto PIB)</a:t>
            </a:r>
          </a:p>
        </c:rich>
      </c:tx>
      <c:layout>
        <c:manualLayout>
          <c:xMode val="edge"/>
          <c:yMode val="edge"/>
          <c:x val="0.3711635186705956"/>
          <c:y val="4.537601813857776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443027228958344"/>
          <c:y val="0.25562776483925553"/>
          <c:w val="0.81785872919731151"/>
          <c:h val="0.62459617920894217"/>
        </c:manualLayout>
      </c:layout>
      <c:lineChart>
        <c:grouping val="standard"/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-2.413273001508288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89-4920-8F5F-24545A408748}"/>
                </c:ext>
              </c:extLst>
            </c:dLbl>
            <c:dLbl>
              <c:idx val="1"/>
              <c:layout>
                <c:manualLayout>
                  <c:x val="-2.3228803716609041E-3"/>
                  <c:y val="2.413273001508295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89-4920-8F5F-24545A408748}"/>
                </c:ext>
              </c:extLst>
            </c:dLbl>
            <c:dLbl>
              <c:idx val="3"/>
              <c:layout>
                <c:manualLayout>
                  <c:x val="-4.6457607433217432E-3"/>
                  <c:y val="1.80995475113122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89-4920-8F5F-24545A408748}"/>
                </c:ext>
              </c:extLst>
            </c:dLbl>
            <c:dLbl>
              <c:idx val="4"/>
              <c:layout>
                <c:manualLayout>
                  <c:x val="0"/>
                  <c:y val="-1.80995475113122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89-4920-8F5F-24545A408748}"/>
                </c:ext>
              </c:extLst>
            </c:dLbl>
            <c:dLbl>
              <c:idx val="5"/>
              <c:layout>
                <c:manualLayout>
                  <c:x val="-4.6459436472879876E-3"/>
                  <c:y val="3.619909502262461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89-4920-8F5F-24545A408748}"/>
                </c:ext>
              </c:extLst>
            </c:dLbl>
            <c:dLbl>
              <c:idx val="6"/>
              <c:layout>
                <c:manualLayout>
                  <c:x val="-9.2917043906097247E-3"/>
                  <c:y val="-2.714932126696835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89-4920-8F5F-24545A408748}"/>
                </c:ext>
              </c:extLst>
            </c:dLbl>
            <c:dLbl>
              <c:idx val="7"/>
              <c:layout>
                <c:manualLayout>
                  <c:x val="-6.9686411149826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89-4920-8F5F-24545A408748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'Escenario Macro 2020'!$A$79:$L$79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'Escenario Macro 2020'!$A$80:$L$80</c:f>
              <c:numCache>
                <c:formatCode>0.0%</c:formatCode>
                <c:ptCount val="12"/>
                <c:pt idx="0">
                  <c:v>0.23300000000000001</c:v>
                </c:pt>
                <c:pt idx="1">
                  <c:v>0.24399999999999999</c:v>
                </c:pt>
                <c:pt idx="2">
                  <c:v>0.23899999999999999</c:v>
                </c:pt>
                <c:pt idx="3">
                  <c:v>0.246</c:v>
                </c:pt>
                <c:pt idx="4">
                  <c:v>0.248</c:v>
                </c:pt>
                <c:pt idx="5">
                  <c:v>0.24399999999999999</c:v>
                </c:pt>
                <c:pt idx="6">
                  <c:v>0.24299999999999999</c:v>
                </c:pt>
                <c:pt idx="7">
                  <c:v>0.24099999999999999</c:v>
                </c:pt>
                <c:pt idx="8">
                  <c:v>0.23799999999999999</c:v>
                </c:pt>
                <c:pt idx="9">
                  <c:v>0.248</c:v>
                </c:pt>
                <c:pt idx="10">
                  <c:v>0.24399999999999999</c:v>
                </c:pt>
                <c:pt idx="11">
                  <c:v>0.27200000000000002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789-4920-8F5F-24545A408748}"/>
            </c:ext>
          </c:extLst>
        </c:ser>
        <c:dLbls>
          <c:showVal val="1"/>
        </c:dLbls>
        <c:marker val="1"/>
        <c:axId val="72874240"/>
        <c:axId val="72499200"/>
      </c:lineChart>
      <c:catAx>
        <c:axId val="72874240"/>
        <c:scaling>
          <c:orientation val="minMax"/>
        </c:scaling>
        <c:axPos val="b"/>
        <c:majorGridlines/>
        <c:numFmt formatCode="General" sourceLinked="1"/>
        <c:tickLblPos val="nextTo"/>
        <c:crossAx val="72499200"/>
        <c:crosses val="autoZero"/>
        <c:auto val="1"/>
        <c:lblAlgn val="ctr"/>
        <c:lblOffset val="100"/>
      </c:catAx>
      <c:valAx>
        <c:axId val="72499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1.4950054320133063E-2"/>
              <c:y val="0.44895000065290347"/>
            </c:manualLayout>
          </c:layout>
        </c:title>
        <c:numFmt formatCode="0.0%" sourceLinked="1"/>
        <c:tickLblPos val="nextTo"/>
        <c:crossAx val="72874240"/>
        <c:crosses val="autoZero"/>
        <c:crossBetween val="between"/>
      </c:valAx>
      <c:spPr>
        <a:solidFill>
          <a:srgbClr val="FBFEE2"/>
        </a:solidFill>
      </c:spPr>
    </c:plotArea>
    <c:plotVisOnly val="1"/>
    <c:dispBlanksAs val="gap"/>
  </c:chart>
  <c:spPr>
    <a:ln>
      <a:solidFill>
        <a:srgbClr val="CC9900"/>
      </a:solidFill>
    </a:ln>
  </c:spPr>
  <c:txPr>
    <a:bodyPr/>
    <a:lstStyle/>
    <a:p>
      <a:pPr>
        <a:defRPr b="1"/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752474</xdr:colOff>
      <xdr:row>1</xdr:row>
      <xdr:rowOff>138112</xdr:rowOff>
    </xdr:from>
    <xdr:to>
      <xdr:col>13</xdr:col>
      <xdr:colOff>752475</xdr:colOff>
      <xdr:row>19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23</xdr:row>
      <xdr:rowOff>166686</xdr:rowOff>
    </xdr:from>
    <xdr:to>
      <xdr:col>14</xdr:col>
      <xdr:colOff>0</xdr:colOff>
      <xdr:row>44</xdr:row>
      <xdr:rowOff>104775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752474</xdr:colOff>
      <xdr:row>1</xdr:row>
      <xdr:rowOff>176211</xdr:rowOff>
    </xdr:from>
    <xdr:to>
      <xdr:col>21</xdr:col>
      <xdr:colOff>723899</xdr:colOff>
      <xdr:row>21</xdr:row>
      <xdr:rowOff>9525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28574</xdr:colOff>
      <xdr:row>25</xdr:row>
      <xdr:rowOff>80961</xdr:rowOff>
    </xdr:from>
    <xdr:to>
      <xdr:col>22</xdr:col>
      <xdr:colOff>19049</xdr:colOff>
      <xdr:row>42</xdr:row>
      <xdr:rowOff>171450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0.93742</cdr:y>
    </cdr:from>
    <cdr:to>
      <cdr:x>0.44107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3629025"/>
          <a:ext cx="2352675" cy="24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0.93648</cdr:y>
    </cdr:from>
    <cdr:to>
      <cdr:x>0.44107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3582575"/>
          <a:ext cx="2352675" cy="24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0.936</cdr:y>
    </cdr:from>
    <cdr:to>
      <cdr:x>0.44345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3582575"/>
          <a:ext cx="2352675" cy="24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0.02862</cdr:x>
      <cdr:y>0.93833</cdr:y>
    </cdr:from>
    <cdr:to>
      <cdr:x>0.47048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2400" y="3677825"/>
          <a:ext cx="2352675" cy="24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31750</xdr:rowOff>
    </xdr:from>
    <xdr:to>
      <xdr:col>14</xdr:col>
      <xdr:colOff>428625</xdr:colOff>
      <xdr:row>38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714376</xdr:colOff>
      <xdr:row>43</xdr:row>
      <xdr:rowOff>142874</xdr:rowOff>
    </xdr:from>
    <xdr:to>
      <xdr:col>17</xdr:col>
      <xdr:colOff>323850</xdr:colOff>
      <xdr:row>72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371475</xdr:colOff>
      <xdr:row>82</xdr:row>
      <xdr:rowOff>104775</xdr:rowOff>
    </xdr:from>
    <xdr:to>
      <xdr:col>14</xdr:col>
      <xdr:colOff>514350</xdr:colOff>
      <xdr:row>107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165100</xdr:colOff>
      <xdr:row>85</xdr:row>
      <xdr:rowOff>139700</xdr:rowOff>
    </xdr:from>
    <xdr:to>
      <xdr:col>14</xdr:col>
      <xdr:colOff>323850</xdr:colOff>
      <xdr:row>87</xdr:row>
      <xdr:rowOff>139700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EAB4B151-6156-4395-80E1-16C2C70BD8ED}"/>
            </a:ext>
          </a:extLst>
        </xdr:cNvPr>
        <xdr:cNvSpPr txBox="1"/>
      </xdr:nvSpPr>
      <xdr:spPr>
        <a:xfrm>
          <a:off x="12096750" y="14446250"/>
          <a:ext cx="9588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GT" sz="1100"/>
            <a:t>Covid 32.4%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0.90499</cdr:y>
    </cdr:from>
    <cdr:to>
      <cdr:x>1</cdr:x>
      <cdr:y>0.99762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525" y="3629025"/>
          <a:ext cx="4572000" cy="371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900" b="1"/>
        </a:p>
        <a:p xmlns:a="http://schemas.openxmlformats.org/drawingml/2006/main">
          <a:r>
            <a:rPr lang="es-ES" sz="900" b="1"/>
            <a:t>Fuente: Estimaciones MINFIN,</a:t>
          </a:r>
          <a:r>
            <a:rPr lang="es-ES" sz="900" b="1" baseline="0"/>
            <a:t> Presupuesto Abierto 2021</a:t>
          </a:r>
        </a:p>
        <a:p xmlns:a="http://schemas.openxmlformats.org/drawingml/2006/main">
          <a:endParaRPr lang="es-ES" sz="900" b="1"/>
        </a:p>
      </cdr:txBody>
    </cdr:sp>
  </cdr:relSizeAnchor>
  <cdr:relSizeAnchor xmlns:cdr="http://schemas.openxmlformats.org/drawingml/2006/chartDrawing">
    <cdr:from>
      <cdr:x>0.89457</cdr:x>
      <cdr:y>0.1748</cdr:y>
    </cdr:from>
    <cdr:to>
      <cdr:x>0.96121</cdr:x>
      <cdr:y>0.30444</cdr:y>
    </cdr:to>
    <cdr:sp macro="" textlink="">
      <cdr:nvSpPr>
        <cdr:cNvPr id="4" name="3 Conector recto de flecha"/>
        <cdr:cNvSpPr/>
      </cdr:nvSpPr>
      <cdr:spPr>
        <a:xfrm xmlns:a="http://schemas.openxmlformats.org/drawingml/2006/main" flipV="1">
          <a:off x="6223000" y="761998"/>
          <a:ext cx="463551" cy="565151"/>
        </a:xfrm>
        <a:prstGeom xmlns:a="http://schemas.openxmlformats.org/drawingml/2006/main" prst="straightConnector1">
          <a:avLst/>
        </a:prstGeom>
        <a:ln xmlns:a="http://schemas.openxmlformats.org/drawingml/2006/main" w="25400"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0.08905</cdr:x>
      <cdr:y>0.46352</cdr:y>
    </cdr:from>
    <cdr:to>
      <cdr:x>0.94599</cdr:x>
      <cdr:y>0.47639</cdr:y>
    </cdr:to>
    <cdr:sp macro="" textlink="">
      <cdr:nvSpPr>
        <cdr:cNvPr id="6" name="5 Conector recto"/>
        <cdr:cNvSpPr/>
      </cdr:nvSpPr>
      <cdr:spPr>
        <a:xfrm xmlns:a="http://schemas.openxmlformats.org/drawingml/2006/main">
          <a:off x="581025" y="2057399"/>
          <a:ext cx="5591175" cy="57151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rgbClr val="C00000"/>
          </a:solidFill>
          <a:prstDash val="lgDash"/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0.93428</cdr:x>
      <cdr:y>0.0539</cdr:y>
    </cdr:from>
    <cdr:to>
      <cdr:x>0.99498</cdr:x>
      <cdr:y>0.12891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6499226" y="234950"/>
          <a:ext cx="422273" cy="32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/>
            <a:t>5</a:t>
          </a:r>
          <a:r>
            <a:rPr lang="es-ES" sz="1000" b="1" baseline="0"/>
            <a:t> ---</a:t>
          </a:r>
          <a:endParaRPr lang="es-ES" sz="10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0.92466</cdr:y>
    </cdr:from>
    <cdr:to>
      <cdr:x>1</cdr:x>
      <cdr:y>0.98571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525" y="4315629"/>
          <a:ext cx="5705474" cy="284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900" b="1"/>
            <a:t>Fuente: Proyecciones de SAT. </a:t>
          </a:r>
        </a:p>
        <a:p xmlns:a="http://schemas.openxmlformats.org/drawingml/2006/main">
          <a:r>
            <a:rPr lang="es-ES" sz="900" b="1"/>
            <a:t>Presupuesto Abierto 2021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1.43115E-17</cdr:x>
      <cdr:y>0.93687</cdr:y>
    </cdr:from>
    <cdr:to>
      <cdr:x>1</cdr:x>
      <cdr:y>0.98438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0" y="3801479"/>
          <a:ext cx="7762875" cy="192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900" b="1"/>
            <a:t>Fuente: Estimaciones MINFIN.</a:t>
          </a:r>
        </a:p>
      </cdr:txBody>
    </cdr:sp>
  </cdr:relSizeAnchor>
  <cdr:relSizeAnchor xmlns:cdr="http://schemas.openxmlformats.org/drawingml/2006/chartDrawing">
    <cdr:from>
      <cdr:x>0.12965</cdr:x>
      <cdr:y>0.15517</cdr:y>
    </cdr:from>
    <cdr:to>
      <cdr:x>0.45017</cdr:x>
      <cdr:y>0.20951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099527" y="618299"/>
          <a:ext cx="2718146" cy="216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solidFill>
                <a:schemeClr val="tx2">
                  <a:lumMod val="60000"/>
                  <a:lumOff val="40000"/>
                </a:schemeClr>
              </a:solidFill>
              <a:latin typeface="+mn-lt"/>
            </a:rPr>
            <a:t>Valor máximo recomendado: 40.0%</a:t>
          </a:r>
        </a:p>
      </cdr:txBody>
    </cdr:sp>
  </cdr:relSizeAnchor>
  <cdr:relSizeAnchor xmlns:cdr="http://schemas.openxmlformats.org/drawingml/2006/chartDrawing">
    <cdr:from>
      <cdr:x>0.8173</cdr:x>
      <cdr:y>0.28287</cdr:y>
    </cdr:from>
    <cdr:to>
      <cdr:x>0.91464</cdr:x>
      <cdr:y>0.32908</cdr:y>
    </cdr:to>
    <cdr:sp macro="" textlink="">
      <cdr:nvSpPr>
        <cdr:cNvPr id="9" name="CuadroTexto 8">
          <a:extLst xmlns:a="http://schemas.openxmlformats.org/drawingml/2006/main">
            <a:ext uri="{FF2B5EF4-FFF2-40B4-BE49-F238E27FC236}">
              <a16:creationId xmlns:a16="http://schemas.microsoft.com/office/drawing/2014/main" xmlns="" id="{2FF4DCAE-7FE3-47D7-AFCB-267EE41501D7}"/>
            </a:ext>
          </a:extLst>
        </cdr:cNvPr>
        <cdr:cNvSpPr txBox="1"/>
      </cdr:nvSpPr>
      <cdr:spPr>
        <a:xfrm xmlns:a="http://schemas.openxmlformats.org/drawingml/2006/main">
          <a:off x="6931025" y="1127125"/>
          <a:ext cx="82550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GT" sz="1100" b="1"/>
            <a:t>Pre-covid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FF"/>
  </sheetPr>
  <dimension ref="A1:F45"/>
  <sheetViews>
    <sheetView showGridLines="0" tabSelected="1" workbookViewId="0"/>
  </sheetViews>
  <sheetFormatPr baseColWidth="10" defaultRowHeight="15"/>
  <cols>
    <col min="1" max="1" width="50.7109375" customWidth="1"/>
    <col min="2" max="2" width="11.42578125" customWidth="1"/>
    <col min="3" max="3" width="0.7109375" hidden="1" customWidth="1"/>
  </cols>
  <sheetData>
    <row r="1" spans="1:6" ht="28.5">
      <c r="A1" s="108" t="s">
        <v>68</v>
      </c>
    </row>
    <row r="3" spans="1:6">
      <c r="A3" s="117" t="s">
        <v>73</v>
      </c>
      <c r="B3" s="117"/>
      <c r="C3" s="117"/>
      <c r="D3" s="117"/>
      <c r="E3" s="117"/>
    </row>
    <row r="4" spans="1:6">
      <c r="A4" s="117" t="s">
        <v>22</v>
      </c>
      <c r="B4" s="117"/>
      <c r="C4" s="117"/>
      <c r="D4" s="117"/>
      <c r="E4" s="117"/>
    </row>
    <row r="5" spans="1:6" ht="15.75" thickBot="1"/>
    <row r="6" spans="1:6" ht="30">
      <c r="A6" s="91"/>
      <c r="B6" s="99" t="s">
        <v>50</v>
      </c>
      <c r="C6" s="99" t="s">
        <v>51</v>
      </c>
      <c r="D6" s="99" t="s">
        <v>53</v>
      </c>
      <c r="E6" s="100" t="s">
        <v>54</v>
      </c>
      <c r="F6" s="89"/>
    </row>
    <row r="7" spans="1:6">
      <c r="A7" s="92" t="s">
        <v>23</v>
      </c>
      <c r="B7" s="90">
        <v>2020</v>
      </c>
      <c r="C7" s="90" t="s">
        <v>52</v>
      </c>
      <c r="D7" s="90">
        <v>2021</v>
      </c>
      <c r="E7" s="93">
        <v>2021</v>
      </c>
    </row>
    <row r="8" spans="1:6">
      <c r="A8" s="3"/>
      <c r="B8" s="82"/>
      <c r="C8" s="82"/>
      <c r="D8" s="82"/>
      <c r="E8" s="95"/>
    </row>
    <row r="9" spans="1:6">
      <c r="A9" s="83" t="s">
        <v>24</v>
      </c>
      <c r="B9" s="84">
        <f t="shared" ref="B9:E9" si="0">+B34-B30</f>
        <v>56886</v>
      </c>
      <c r="C9" s="84">
        <f t="shared" si="0"/>
        <v>2683.2999999999997</v>
      </c>
      <c r="D9" s="84">
        <f t="shared" si="0"/>
        <v>59569.5</v>
      </c>
      <c r="E9" s="94">
        <f t="shared" si="0"/>
        <v>61089.9</v>
      </c>
    </row>
    <row r="10" spans="1:6">
      <c r="A10" s="3"/>
      <c r="B10" s="82"/>
      <c r="C10" s="82"/>
      <c r="D10" s="82"/>
      <c r="E10" s="95"/>
    </row>
    <row r="11" spans="1:6">
      <c r="A11" s="83" t="s">
        <v>25</v>
      </c>
      <c r="B11" s="84">
        <f t="shared" ref="B11:E11" si="1">SUM(B12:B13)</f>
        <v>15687.2</v>
      </c>
      <c r="C11" s="84">
        <f t="shared" si="1"/>
        <v>1022.3000000000001</v>
      </c>
      <c r="D11" s="84">
        <f t="shared" si="1"/>
        <v>16709.5</v>
      </c>
      <c r="E11" s="94">
        <f t="shared" si="1"/>
        <v>16709.5</v>
      </c>
    </row>
    <row r="12" spans="1:6">
      <c r="A12" s="3" t="s">
        <v>26</v>
      </c>
      <c r="B12" s="82">
        <v>13309.5</v>
      </c>
      <c r="C12" s="82">
        <v>835.2</v>
      </c>
      <c r="D12" s="82">
        <v>14144.7</v>
      </c>
      <c r="E12" s="95">
        <v>14144.7</v>
      </c>
    </row>
    <row r="13" spans="1:6">
      <c r="A13" s="3" t="s">
        <v>49</v>
      </c>
      <c r="B13" s="82">
        <v>2377.6999999999998</v>
      </c>
      <c r="C13" s="82">
        <v>187.1</v>
      </c>
      <c r="D13" s="82">
        <v>2564.8000000000002</v>
      </c>
      <c r="E13" s="95">
        <v>2564.8000000000002</v>
      </c>
    </row>
    <row r="14" spans="1:6">
      <c r="A14" s="3"/>
      <c r="B14" s="82"/>
      <c r="C14" s="82"/>
      <c r="D14" s="82"/>
      <c r="E14" s="95"/>
    </row>
    <row r="15" spans="1:6">
      <c r="A15" s="83" t="s">
        <v>27</v>
      </c>
      <c r="B15" s="84">
        <f t="shared" ref="B15:E15" si="2">SUM(B16:B27)</f>
        <v>41198.800000000003</v>
      </c>
      <c r="C15" s="84">
        <f t="shared" si="2"/>
        <v>1660.9999999999995</v>
      </c>
      <c r="D15" s="84">
        <f t="shared" si="2"/>
        <v>42860</v>
      </c>
      <c r="E15" s="94">
        <f t="shared" si="2"/>
        <v>42860</v>
      </c>
    </row>
    <row r="16" spans="1:6">
      <c r="A16" s="3" t="s">
        <v>30</v>
      </c>
      <c r="B16" s="82">
        <v>16207.2</v>
      </c>
      <c r="C16" s="82">
        <v>675</v>
      </c>
      <c r="D16" s="82">
        <v>16882.2</v>
      </c>
      <c r="E16" s="95">
        <v>16882.2</v>
      </c>
    </row>
    <row r="17" spans="1:5">
      <c r="A17" s="3" t="s">
        <v>29</v>
      </c>
      <c r="B17" s="82">
        <v>4799.1000000000004</v>
      </c>
      <c r="C17" s="82">
        <v>186.2</v>
      </c>
      <c r="D17" s="82">
        <v>4985.3</v>
      </c>
      <c r="E17" s="95">
        <v>4985.3</v>
      </c>
    </row>
    <row r="18" spans="1:5">
      <c r="A18" s="3" t="s">
        <v>28</v>
      </c>
      <c r="B18" s="82">
        <v>31.7</v>
      </c>
      <c r="C18" s="82">
        <v>1.4</v>
      </c>
      <c r="D18" s="82">
        <v>33.200000000000003</v>
      </c>
      <c r="E18" s="95">
        <v>33.200000000000003</v>
      </c>
    </row>
    <row r="19" spans="1:5">
      <c r="A19" s="3" t="s">
        <v>31</v>
      </c>
      <c r="B19" s="82">
        <v>14047.2</v>
      </c>
      <c r="C19" s="82">
        <v>631</v>
      </c>
      <c r="D19" s="82">
        <v>14678.1</v>
      </c>
      <c r="E19" s="95">
        <v>14678.1</v>
      </c>
    </row>
    <row r="20" spans="1:5">
      <c r="A20" s="3" t="s">
        <v>32</v>
      </c>
      <c r="B20" s="82">
        <v>850</v>
      </c>
      <c r="C20" s="82">
        <v>17.100000000000001</v>
      </c>
      <c r="D20" s="82">
        <v>867.1</v>
      </c>
      <c r="E20" s="95">
        <v>867.1</v>
      </c>
    </row>
    <row r="21" spans="1:5">
      <c r="A21" s="3" t="s">
        <v>33</v>
      </c>
      <c r="B21" s="82">
        <v>297.7</v>
      </c>
      <c r="C21" s="82">
        <v>5.9</v>
      </c>
      <c r="D21" s="82">
        <v>303.60000000000002</v>
      </c>
      <c r="E21" s="95">
        <v>303.60000000000002</v>
      </c>
    </row>
    <row r="22" spans="1:5">
      <c r="A22" s="3" t="s">
        <v>34</v>
      </c>
      <c r="B22" s="82">
        <v>2693.1</v>
      </c>
      <c r="C22" s="82">
        <v>39.799999999999997</v>
      </c>
      <c r="D22" s="82">
        <v>2732.9</v>
      </c>
      <c r="E22" s="95">
        <v>2732.9</v>
      </c>
    </row>
    <row r="23" spans="1:5">
      <c r="A23" s="3" t="s">
        <v>35</v>
      </c>
      <c r="B23" s="82">
        <v>131.4</v>
      </c>
      <c r="C23" s="82">
        <v>2.6</v>
      </c>
      <c r="D23" s="82">
        <v>134.1</v>
      </c>
      <c r="E23" s="95">
        <v>134.1</v>
      </c>
    </row>
    <row r="24" spans="1:5">
      <c r="A24" s="3" t="s">
        <v>36</v>
      </c>
      <c r="B24" s="82">
        <v>393</v>
      </c>
      <c r="C24" s="82">
        <v>17.100000000000001</v>
      </c>
      <c r="D24" s="82">
        <v>410.2</v>
      </c>
      <c r="E24" s="95">
        <v>410.2</v>
      </c>
    </row>
    <row r="25" spans="1:5">
      <c r="A25" s="3" t="s">
        <v>37</v>
      </c>
      <c r="B25" s="82">
        <v>910.1</v>
      </c>
      <c r="C25" s="82">
        <v>18.3</v>
      </c>
      <c r="D25" s="82">
        <v>928.4</v>
      </c>
      <c r="E25" s="95">
        <v>928.4</v>
      </c>
    </row>
    <row r="26" spans="1:5">
      <c r="A26" s="3" t="s">
        <v>38</v>
      </c>
      <c r="B26" s="82">
        <v>831</v>
      </c>
      <c r="C26" s="82">
        <v>66.5</v>
      </c>
      <c r="D26" s="82">
        <v>897.4</v>
      </c>
      <c r="E26" s="95">
        <v>897.4</v>
      </c>
    </row>
    <row r="27" spans="1:5">
      <c r="A27" s="3" t="s">
        <v>39</v>
      </c>
      <c r="B27" s="82">
        <v>7.3</v>
      </c>
      <c r="C27" s="82">
        <v>0.1</v>
      </c>
      <c r="D27" s="82">
        <v>7.5</v>
      </c>
      <c r="E27" s="95">
        <v>7.5</v>
      </c>
    </row>
    <row r="28" spans="1:5">
      <c r="A28" s="3"/>
      <c r="B28" s="82"/>
      <c r="C28" s="82"/>
      <c r="D28" s="82"/>
      <c r="E28" s="95"/>
    </row>
    <row r="29" spans="1:5">
      <c r="A29" s="83" t="s">
        <v>55</v>
      </c>
      <c r="B29" s="82"/>
      <c r="C29" s="82"/>
      <c r="D29" s="82"/>
      <c r="E29" s="95">
        <v>1520.4</v>
      </c>
    </row>
    <row r="30" spans="1:5">
      <c r="A30" s="83" t="s">
        <v>40</v>
      </c>
      <c r="B30" s="84">
        <f t="shared" ref="B30:E30" si="3">SUM(B31:B32)</f>
        <v>221.8</v>
      </c>
      <c r="C30" s="84">
        <f t="shared" si="3"/>
        <v>114.5</v>
      </c>
      <c r="D30" s="84">
        <f t="shared" si="3"/>
        <v>336.29999999999995</v>
      </c>
      <c r="E30" s="94">
        <f t="shared" si="3"/>
        <v>336.29999999999995</v>
      </c>
    </row>
    <row r="31" spans="1:5">
      <c r="A31" s="3" t="s">
        <v>41</v>
      </c>
      <c r="B31" s="82">
        <v>111.9</v>
      </c>
      <c r="C31" s="82">
        <v>32.299999999999997</v>
      </c>
      <c r="D31" s="82">
        <v>144.19999999999999</v>
      </c>
      <c r="E31" s="95">
        <v>144.19999999999999</v>
      </c>
    </row>
    <row r="32" spans="1:5">
      <c r="A32" s="3" t="s">
        <v>42</v>
      </c>
      <c r="B32" s="82">
        <v>109.9</v>
      </c>
      <c r="C32" s="82">
        <v>82.2</v>
      </c>
      <c r="D32" s="82">
        <v>192.1</v>
      </c>
      <c r="E32" s="95">
        <v>192.1</v>
      </c>
    </row>
    <row r="33" spans="1:5">
      <c r="A33" s="3"/>
      <c r="B33" s="82"/>
      <c r="C33" s="82"/>
      <c r="D33" s="82"/>
      <c r="E33" s="95"/>
    </row>
    <row r="34" spans="1:5">
      <c r="A34" s="83" t="s">
        <v>43</v>
      </c>
      <c r="B34" s="85">
        <f t="shared" ref="B34:E34" si="4">+B11+B15+B29+B30</f>
        <v>57107.8</v>
      </c>
      <c r="C34" s="85">
        <f t="shared" si="4"/>
        <v>2797.7999999999997</v>
      </c>
      <c r="D34" s="85">
        <f t="shared" si="4"/>
        <v>59905.8</v>
      </c>
      <c r="E34" s="96">
        <f t="shared" si="4"/>
        <v>61426.200000000004</v>
      </c>
    </row>
    <row r="35" spans="1:5" ht="0.75" customHeight="1">
      <c r="A35" s="3" t="s">
        <v>44</v>
      </c>
      <c r="B35" s="82"/>
      <c r="C35" s="82"/>
      <c r="D35" s="82"/>
      <c r="E35" s="95"/>
    </row>
    <row r="36" spans="1:5" hidden="1">
      <c r="A36" s="3" t="s">
        <v>45</v>
      </c>
      <c r="B36" s="82"/>
      <c r="C36" s="82"/>
      <c r="D36" s="82"/>
      <c r="E36" s="95"/>
    </row>
    <row r="37" spans="1:5" hidden="1">
      <c r="A37" s="3"/>
      <c r="B37" s="82"/>
      <c r="C37" s="82"/>
      <c r="D37" s="82"/>
      <c r="E37" s="95"/>
    </row>
    <row r="38" spans="1:5" hidden="1">
      <c r="A38" s="83" t="s">
        <v>46</v>
      </c>
      <c r="B38" s="84">
        <f t="shared" ref="B38:E38" si="5">+B34+B35+B36</f>
        <v>57107.8</v>
      </c>
      <c r="C38" s="84">
        <f t="shared" si="5"/>
        <v>2797.7999999999997</v>
      </c>
      <c r="D38" s="84">
        <f t="shared" si="5"/>
        <v>59905.8</v>
      </c>
      <c r="E38" s="94">
        <f t="shared" si="5"/>
        <v>61426.200000000004</v>
      </c>
    </row>
    <row r="39" spans="1:5" hidden="1">
      <c r="A39" s="3" t="s">
        <v>2</v>
      </c>
      <c r="B39" s="82"/>
      <c r="C39" s="82"/>
      <c r="D39" s="82"/>
      <c r="E39" s="95"/>
    </row>
    <row r="40" spans="1:5" hidden="1">
      <c r="A40" s="3"/>
      <c r="B40" s="82"/>
      <c r="C40" s="82"/>
      <c r="D40" s="82"/>
      <c r="E40" s="95"/>
    </row>
    <row r="41" spans="1:5" hidden="1">
      <c r="A41" s="3" t="s">
        <v>47</v>
      </c>
      <c r="B41" s="86"/>
      <c r="C41" s="86"/>
      <c r="D41" s="86"/>
      <c r="E41" s="97"/>
    </row>
    <row r="42" spans="1:5" ht="15.75" thickBot="1">
      <c r="A42" s="87"/>
      <c r="B42" s="88"/>
      <c r="C42" s="88"/>
      <c r="D42" s="88"/>
      <c r="E42" s="98"/>
    </row>
    <row r="44" spans="1:5" ht="27.75" customHeight="1">
      <c r="A44" s="118" t="s">
        <v>56</v>
      </c>
      <c r="B44" s="118"/>
      <c r="C44" s="118"/>
      <c r="D44" s="118"/>
      <c r="E44" s="118"/>
    </row>
    <row r="45" spans="1:5">
      <c r="A45" s="80" t="s">
        <v>48</v>
      </c>
      <c r="B45" s="81"/>
      <c r="C45" s="81"/>
      <c r="D45" s="81"/>
      <c r="E45" s="81"/>
    </row>
  </sheetData>
  <mergeCells count="3">
    <mergeCell ref="A3:E3"/>
    <mergeCell ref="A4:E4"/>
    <mergeCell ref="A44:E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76"/>
  <sheetViews>
    <sheetView showGridLines="0" workbookViewId="0">
      <selection activeCell="E24" sqref="E24"/>
    </sheetView>
  </sheetViews>
  <sheetFormatPr baseColWidth="10" defaultRowHeight="15"/>
  <cols>
    <col min="1" max="1" width="11.42578125" customWidth="1"/>
    <col min="2" max="2" width="9.42578125" customWidth="1"/>
    <col min="3" max="3" width="20.5703125" customWidth="1"/>
    <col min="4" max="4" width="12" customWidth="1"/>
    <col min="9" max="9" width="11.85546875" bestFit="1" customWidth="1"/>
  </cols>
  <sheetData>
    <row r="1" spans="1:6" ht="26.25">
      <c r="A1" s="72" t="s">
        <v>68</v>
      </c>
    </row>
    <row r="2" spans="1:6" ht="15.75">
      <c r="A2" s="2"/>
      <c r="B2" s="129" t="s">
        <v>6</v>
      </c>
      <c r="C2" s="129"/>
      <c r="D2" s="129"/>
      <c r="E2" s="129"/>
    </row>
    <row r="4" spans="1:6">
      <c r="C4" s="42" t="s">
        <v>5</v>
      </c>
      <c r="D4" s="42" t="s">
        <v>4</v>
      </c>
      <c r="E4" s="42" t="s">
        <v>3</v>
      </c>
      <c r="F4" s="42" t="s">
        <v>10</v>
      </c>
    </row>
    <row r="5" spans="1:6">
      <c r="B5">
        <v>2019</v>
      </c>
      <c r="C5" s="1"/>
      <c r="D5" s="1"/>
      <c r="E5" s="1"/>
      <c r="F5" s="1">
        <v>1.8</v>
      </c>
    </row>
    <row r="6" spans="1:6">
      <c r="B6">
        <v>2020</v>
      </c>
      <c r="C6" s="1">
        <v>-10.5</v>
      </c>
      <c r="D6" s="1">
        <v>-9</v>
      </c>
      <c r="E6" s="1">
        <v>-7.5</v>
      </c>
      <c r="F6" s="1"/>
    </row>
    <row r="7" spans="1:6">
      <c r="B7">
        <v>2021</v>
      </c>
      <c r="C7" s="1">
        <v>8</v>
      </c>
      <c r="D7" s="1">
        <v>9.5</v>
      </c>
      <c r="E7" s="1">
        <v>11</v>
      </c>
      <c r="F7" s="1"/>
    </row>
    <row r="8" spans="1:6">
      <c r="B8">
        <v>2022</v>
      </c>
      <c r="C8" s="1">
        <v>2.5</v>
      </c>
      <c r="D8" s="1">
        <v>4</v>
      </c>
      <c r="E8" s="1">
        <v>5.5</v>
      </c>
      <c r="F8" s="1"/>
    </row>
    <row r="9" spans="1:6">
      <c r="B9">
        <v>2023</v>
      </c>
      <c r="C9" s="1">
        <v>3</v>
      </c>
      <c r="D9" s="1">
        <v>4.5</v>
      </c>
      <c r="E9" s="1">
        <v>6</v>
      </c>
      <c r="F9" s="1"/>
    </row>
    <row r="10" spans="1:6">
      <c r="B10">
        <v>2024</v>
      </c>
      <c r="C10" s="1">
        <v>3.5</v>
      </c>
      <c r="D10" s="1">
        <v>5</v>
      </c>
      <c r="E10" s="1">
        <v>6.5</v>
      </c>
      <c r="F10" s="1"/>
    </row>
    <row r="11" spans="1:6">
      <c r="B11">
        <v>2025</v>
      </c>
      <c r="C11" s="1">
        <v>4</v>
      </c>
      <c r="D11" s="1">
        <v>5.5</v>
      </c>
      <c r="E11" s="1">
        <v>7</v>
      </c>
      <c r="F11" s="1"/>
    </row>
    <row r="12" spans="1:6">
      <c r="C12" s="1"/>
      <c r="D12" s="1"/>
      <c r="E12" s="1"/>
      <c r="F12" s="1"/>
    </row>
    <row r="13" spans="1:6" ht="15.75">
      <c r="B13" s="129" t="s">
        <v>7</v>
      </c>
      <c r="C13" s="129"/>
      <c r="D13" s="129"/>
      <c r="E13" s="129"/>
    </row>
    <row r="15" spans="1:6">
      <c r="C15" t="s">
        <v>5</v>
      </c>
      <c r="D15" t="s">
        <v>4</v>
      </c>
      <c r="E15" t="s">
        <v>3</v>
      </c>
      <c r="F15" t="s">
        <v>10</v>
      </c>
    </row>
    <row r="16" spans="1:6">
      <c r="B16">
        <v>2019</v>
      </c>
      <c r="C16" s="1"/>
      <c r="D16" s="1"/>
      <c r="E16" s="1"/>
      <c r="F16" s="1">
        <v>3.5</v>
      </c>
    </row>
    <row r="17" spans="2:6">
      <c r="B17">
        <v>2020</v>
      </c>
      <c r="C17" s="1">
        <v>-11.5</v>
      </c>
      <c r="D17" s="1">
        <v>-10</v>
      </c>
      <c r="E17" s="1">
        <v>-8.5</v>
      </c>
      <c r="F17" s="1"/>
    </row>
    <row r="18" spans="2:6">
      <c r="B18">
        <v>2021</v>
      </c>
      <c r="C18" s="1">
        <v>8.5</v>
      </c>
      <c r="D18" s="1">
        <v>10</v>
      </c>
      <c r="E18" s="1">
        <v>11.5</v>
      </c>
      <c r="F18" s="1"/>
    </row>
    <row r="19" spans="2:6">
      <c r="B19">
        <v>2022</v>
      </c>
      <c r="C19" s="1">
        <v>2</v>
      </c>
      <c r="D19" s="1">
        <v>3.5</v>
      </c>
      <c r="E19" s="1">
        <v>5</v>
      </c>
      <c r="F19" s="1"/>
    </row>
    <row r="20" spans="2:6">
      <c r="B20">
        <v>2023</v>
      </c>
      <c r="C20" s="1">
        <v>2.5</v>
      </c>
      <c r="D20" s="1">
        <v>4</v>
      </c>
      <c r="E20" s="1">
        <v>5.5</v>
      </c>
      <c r="F20" s="1"/>
    </row>
    <row r="21" spans="2:6">
      <c r="B21">
        <v>2024</v>
      </c>
      <c r="C21" s="1">
        <v>3</v>
      </c>
      <c r="D21" s="1">
        <v>4.5</v>
      </c>
      <c r="E21" s="1">
        <v>6</v>
      </c>
      <c r="F21" s="1"/>
    </row>
    <row r="22" spans="2:6">
      <c r="B22">
        <v>2025</v>
      </c>
      <c r="C22" s="1">
        <v>3.5</v>
      </c>
      <c r="D22" s="1">
        <v>5</v>
      </c>
      <c r="E22" s="1">
        <v>6.5</v>
      </c>
      <c r="F22" s="1"/>
    </row>
    <row r="23" spans="2:6">
      <c r="C23" s="1"/>
      <c r="D23" s="1"/>
      <c r="E23" s="1"/>
      <c r="F23" s="1"/>
    </row>
    <row r="26" spans="2:6" ht="15.75">
      <c r="B26" s="129" t="s">
        <v>8</v>
      </c>
      <c r="C26" s="129"/>
      <c r="D26" s="129"/>
      <c r="E26" s="129"/>
    </row>
    <row r="28" spans="2:6">
      <c r="C28" s="42" t="s">
        <v>5</v>
      </c>
      <c r="D28" s="42" t="s">
        <v>4</v>
      </c>
      <c r="E28" s="42" t="s">
        <v>3</v>
      </c>
      <c r="F28" s="42" t="s">
        <v>10</v>
      </c>
    </row>
    <row r="29" spans="2:6">
      <c r="B29">
        <v>2019</v>
      </c>
      <c r="C29" s="1"/>
      <c r="D29" s="1"/>
      <c r="E29" s="1"/>
      <c r="F29" s="1">
        <v>3.8</v>
      </c>
    </row>
    <row r="30" spans="2:6">
      <c r="B30">
        <v>2020</v>
      </c>
      <c r="C30" s="1">
        <v>-3.5</v>
      </c>
      <c r="D30" s="1">
        <v>-2.5</v>
      </c>
      <c r="E30" s="1">
        <v>-1.5</v>
      </c>
      <c r="F30" s="1"/>
    </row>
    <row r="31" spans="2:6">
      <c r="B31">
        <v>2021</v>
      </c>
      <c r="C31" s="1">
        <v>2</v>
      </c>
      <c r="D31" s="1">
        <v>3</v>
      </c>
      <c r="E31" s="1">
        <v>4</v>
      </c>
      <c r="F31" s="1"/>
    </row>
    <row r="32" spans="2:6">
      <c r="B32">
        <v>2022</v>
      </c>
      <c r="C32" s="1">
        <v>2.6</v>
      </c>
      <c r="D32" s="1">
        <v>3.6</v>
      </c>
      <c r="E32" s="1">
        <v>4.5999999999999996</v>
      </c>
      <c r="F32" s="1"/>
    </row>
    <row r="33" spans="2:11">
      <c r="B33">
        <v>2023</v>
      </c>
      <c r="C33" s="1">
        <v>2.7</v>
      </c>
      <c r="D33" s="1">
        <v>3.7</v>
      </c>
      <c r="E33" s="1">
        <v>4.7</v>
      </c>
      <c r="F33" s="1"/>
    </row>
    <row r="34" spans="2:11">
      <c r="B34">
        <v>2024</v>
      </c>
      <c r="C34" s="1">
        <v>2.5</v>
      </c>
      <c r="D34" s="1">
        <v>3.5</v>
      </c>
      <c r="E34" s="1">
        <v>4.5</v>
      </c>
      <c r="F34" s="1"/>
    </row>
    <row r="35" spans="2:11">
      <c r="B35">
        <v>2025</v>
      </c>
      <c r="C35" s="1">
        <v>2.6</v>
      </c>
      <c r="D35" s="1">
        <v>3.6</v>
      </c>
      <c r="E35" s="1">
        <v>4.5999999999999996</v>
      </c>
      <c r="F35" s="1"/>
    </row>
    <row r="38" spans="2:11" ht="15.75">
      <c r="B38" s="129" t="s">
        <v>9</v>
      </c>
      <c r="C38" s="129"/>
      <c r="D38" s="129"/>
      <c r="E38" s="129"/>
    </row>
    <row r="40" spans="2:11">
      <c r="C40" s="42" t="s">
        <v>5</v>
      </c>
      <c r="D40" s="42" t="s">
        <v>4</v>
      </c>
      <c r="E40" s="42" t="s">
        <v>3</v>
      </c>
      <c r="F40" s="42" t="s">
        <v>10</v>
      </c>
    </row>
    <row r="41" spans="2:11">
      <c r="B41">
        <v>2019</v>
      </c>
      <c r="C41" s="1"/>
      <c r="D41" s="1"/>
      <c r="E41" s="1"/>
      <c r="F41" s="1">
        <v>3.41</v>
      </c>
    </row>
    <row r="42" spans="2:11">
      <c r="B42">
        <v>2020</v>
      </c>
      <c r="C42" s="1"/>
      <c r="D42" s="1">
        <v>2</v>
      </c>
      <c r="E42" s="1"/>
      <c r="F42" s="1"/>
    </row>
    <row r="43" spans="2:11">
      <c r="B43">
        <v>2021</v>
      </c>
      <c r="C43" s="1"/>
      <c r="D43" s="1">
        <v>4.5</v>
      </c>
      <c r="E43" s="1"/>
      <c r="F43" s="1"/>
    </row>
    <row r="44" spans="2:11">
      <c r="B44">
        <v>2022</v>
      </c>
      <c r="C44" s="1">
        <v>3</v>
      </c>
      <c r="D44" s="1">
        <v>4</v>
      </c>
      <c r="E44" s="1">
        <v>5</v>
      </c>
      <c r="F44" s="1"/>
    </row>
    <row r="45" spans="2:11">
      <c r="B45">
        <v>2023</v>
      </c>
      <c r="C45" s="1">
        <v>3</v>
      </c>
      <c r="D45" s="1">
        <v>4</v>
      </c>
      <c r="E45" s="1">
        <v>5</v>
      </c>
      <c r="F45" s="1"/>
    </row>
    <row r="46" spans="2:11">
      <c r="B46">
        <v>2024</v>
      </c>
      <c r="C46" s="1">
        <v>3</v>
      </c>
      <c r="D46" s="1">
        <v>4</v>
      </c>
      <c r="E46" s="1">
        <v>5</v>
      </c>
      <c r="F46" s="1"/>
    </row>
    <row r="47" spans="2:11">
      <c r="B47">
        <v>2025</v>
      </c>
      <c r="C47" s="1">
        <v>3</v>
      </c>
      <c r="D47" s="1">
        <v>4</v>
      </c>
      <c r="E47" s="1">
        <v>5</v>
      </c>
      <c r="F47" s="1"/>
    </row>
    <row r="48" spans="2:11" ht="18.75">
      <c r="B48" s="126" t="s">
        <v>12</v>
      </c>
      <c r="C48" s="126"/>
      <c r="D48" s="126"/>
      <c r="E48" s="126"/>
      <c r="F48" s="126"/>
      <c r="G48" s="126"/>
      <c r="H48" s="126"/>
      <c r="I48" s="126"/>
      <c r="J48" s="126"/>
      <c r="K48" s="126"/>
    </row>
    <row r="49" spans="2:11" ht="19.5" thickBot="1">
      <c r="B49" s="125" t="s">
        <v>72</v>
      </c>
      <c r="C49" s="125"/>
      <c r="D49" s="125"/>
      <c r="E49" s="125"/>
      <c r="F49" s="125"/>
      <c r="G49" s="125"/>
      <c r="H49" s="125"/>
      <c r="I49" s="125"/>
      <c r="J49" s="125"/>
      <c r="K49" s="125"/>
    </row>
    <row r="50" spans="2:11" ht="18.75">
      <c r="B50" s="127" t="s">
        <v>11</v>
      </c>
      <c r="C50" s="128"/>
      <c r="D50" s="19" t="s">
        <v>13</v>
      </c>
      <c r="E50" s="20">
        <v>2019</v>
      </c>
      <c r="F50" s="20">
        <v>2020</v>
      </c>
      <c r="G50" s="20">
        <v>2021</v>
      </c>
      <c r="H50" s="20">
        <v>2022</v>
      </c>
      <c r="I50" s="20">
        <v>2023</v>
      </c>
      <c r="J50" s="20">
        <v>2024</v>
      </c>
      <c r="K50" s="109">
        <v>2025</v>
      </c>
    </row>
    <row r="51" spans="2:11">
      <c r="B51" s="31"/>
      <c r="C51" s="32"/>
      <c r="D51" s="32"/>
      <c r="E51" s="32"/>
      <c r="F51" s="32"/>
      <c r="G51" s="32"/>
      <c r="H51" s="32"/>
      <c r="I51" s="32"/>
      <c r="J51" s="32"/>
      <c r="K51" s="5"/>
    </row>
    <row r="52" spans="2:11" ht="21">
      <c r="B52" s="41" t="s">
        <v>5</v>
      </c>
      <c r="C52" s="107"/>
      <c r="D52" s="107"/>
      <c r="E52" s="107"/>
      <c r="F52" s="107"/>
      <c r="G52" s="107"/>
      <c r="H52" s="107"/>
      <c r="I52" s="107"/>
      <c r="J52" s="130"/>
      <c r="K52" s="131"/>
    </row>
    <row r="53" spans="2:11">
      <c r="B53" s="3"/>
      <c r="C53" s="4"/>
      <c r="D53" s="4"/>
      <c r="E53" s="4"/>
      <c r="F53" s="40"/>
      <c r="G53" s="40"/>
      <c r="H53" s="40"/>
      <c r="I53" s="40"/>
      <c r="J53" s="4"/>
      <c r="K53" s="5"/>
    </row>
    <row r="54" spans="2:11" ht="15.75">
      <c r="B54" s="21"/>
      <c r="C54" s="21" t="s">
        <v>69</v>
      </c>
      <c r="D54" s="22" t="s">
        <v>14</v>
      </c>
      <c r="E54" s="24">
        <v>513262.4</v>
      </c>
      <c r="F54" s="23">
        <v>495336.6</v>
      </c>
      <c r="G54" s="24">
        <v>510532.3</v>
      </c>
      <c r="H54" s="24">
        <v>528871.6</v>
      </c>
      <c r="I54" s="33">
        <v>548185.69999999995</v>
      </c>
      <c r="J54" s="103">
        <v>567123.6</v>
      </c>
      <c r="K54" s="25">
        <v>587350.4</v>
      </c>
    </row>
    <row r="55" spans="2:11" ht="15.75">
      <c r="B55" s="10"/>
      <c r="C55" s="10" t="s">
        <v>1</v>
      </c>
      <c r="D55" s="11" t="s">
        <v>0</v>
      </c>
      <c r="E55" s="13">
        <v>3.8</v>
      </c>
      <c r="F55" s="12">
        <v>-3.5</v>
      </c>
      <c r="G55" s="13">
        <v>2</v>
      </c>
      <c r="H55" s="13">
        <v>2.6</v>
      </c>
      <c r="I55" s="34">
        <v>2.7</v>
      </c>
      <c r="J55" s="104">
        <v>2.5</v>
      </c>
      <c r="K55" s="38">
        <v>2.6</v>
      </c>
    </row>
    <row r="56" spans="2:11" ht="15.75">
      <c r="B56" s="10"/>
      <c r="C56" s="10"/>
      <c r="D56" s="11"/>
      <c r="E56" s="13"/>
      <c r="F56" s="12"/>
      <c r="G56" s="13"/>
      <c r="H56" s="13"/>
      <c r="I56" s="34"/>
      <c r="J56" s="104"/>
      <c r="K56" s="5"/>
    </row>
    <row r="57" spans="2:11" ht="15.75">
      <c r="B57" s="21"/>
      <c r="C57" s="21" t="s">
        <v>2</v>
      </c>
      <c r="D57" s="22" t="s">
        <v>14</v>
      </c>
      <c r="E57" s="30" t="s">
        <v>70</v>
      </c>
      <c r="F57" s="23">
        <v>581664.30000000005</v>
      </c>
      <c r="G57" s="24">
        <v>614477.30000000005</v>
      </c>
      <c r="H57" s="24">
        <v>652339.4</v>
      </c>
      <c r="I57" s="33">
        <v>693534.3</v>
      </c>
      <c r="J57" s="103">
        <v>735925.7</v>
      </c>
      <c r="K57" s="25">
        <v>781677.2</v>
      </c>
    </row>
    <row r="58" spans="2:11" ht="15.75">
      <c r="B58" s="10"/>
      <c r="C58" s="10" t="s">
        <v>1</v>
      </c>
      <c r="D58" s="11" t="s">
        <v>0</v>
      </c>
      <c r="E58" s="13">
        <v>7.4</v>
      </c>
      <c r="F58" s="12">
        <v>-1.5</v>
      </c>
      <c r="G58" s="13">
        <v>4.5999999999999996</v>
      </c>
      <c r="H58" s="13">
        <v>5.2</v>
      </c>
      <c r="I58" s="34">
        <v>5.3</v>
      </c>
      <c r="J58" s="104">
        <v>5.0999999999999996</v>
      </c>
      <c r="K58" s="38">
        <v>5.2</v>
      </c>
    </row>
    <row r="59" spans="2:11">
      <c r="B59" s="3"/>
      <c r="C59" s="4"/>
      <c r="D59" s="4"/>
      <c r="E59" s="4"/>
      <c r="F59" s="4"/>
      <c r="G59" s="4"/>
      <c r="H59" s="4"/>
      <c r="I59" s="4"/>
      <c r="J59" s="4"/>
      <c r="K59" s="5"/>
    </row>
    <row r="60" spans="2:11" ht="21">
      <c r="B60" s="119" t="s">
        <v>4</v>
      </c>
      <c r="C60" s="120"/>
      <c r="D60" s="120"/>
      <c r="E60" s="120"/>
      <c r="F60" s="120"/>
      <c r="G60" s="120"/>
      <c r="H60" s="120"/>
      <c r="I60" s="120"/>
      <c r="J60" s="120"/>
      <c r="K60" s="121"/>
    </row>
    <row r="61" spans="2:11">
      <c r="B61" s="3"/>
      <c r="C61" s="4"/>
      <c r="D61" s="4"/>
      <c r="E61" s="4"/>
      <c r="F61" s="4"/>
      <c r="G61" s="4"/>
      <c r="H61" s="4"/>
      <c r="I61" s="4"/>
      <c r="J61" s="4"/>
      <c r="K61" s="5"/>
    </row>
    <row r="62" spans="2:11" ht="15.75">
      <c r="B62" s="14"/>
      <c r="C62" s="14" t="s">
        <v>69</v>
      </c>
      <c r="D62" s="15" t="s">
        <v>14</v>
      </c>
      <c r="E62" s="17"/>
      <c r="F62" s="16">
        <v>500469.2</v>
      </c>
      <c r="G62" s="17">
        <v>515537</v>
      </c>
      <c r="H62" s="17">
        <v>534026.9</v>
      </c>
      <c r="I62" s="35">
        <v>553626</v>
      </c>
      <c r="J62" s="105">
        <v>572658.9</v>
      </c>
      <c r="K62" s="18">
        <v>593077</v>
      </c>
    </row>
    <row r="63" spans="2:11" ht="15.75">
      <c r="B63" s="10"/>
      <c r="C63" s="10" t="s">
        <v>1</v>
      </c>
      <c r="D63" s="11" t="s">
        <v>0</v>
      </c>
      <c r="E63" s="13"/>
      <c r="F63" s="12">
        <v>-2.5</v>
      </c>
      <c r="G63" s="13">
        <v>3</v>
      </c>
      <c r="H63" s="13">
        <v>3.6</v>
      </c>
      <c r="I63" s="34">
        <v>3.7</v>
      </c>
      <c r="J63" s="104">
        <v>3.5</v>
      </c>
      <c r="K63" s="38">
        <v>3.6</v>
      </c>
    </row>
    <row r="64" spans="2:11" ht="15.75">
      <c r="B64" s="10"/>
      <c r="C64" s="10"/>
      <c r="D64" s="11"/>
      <c r="E64" s="13"/>
      <c r="F64" s="12"/>
      <c r="G64" s="13"/>
      <c r="H64" s="13"/>
      <c r="I64" s="34"/>
      <c r="J64" s="104"/>
      <c r="K64" s="5"/>
    </row>
    <row r="65" spans="2:11" ht="15.75">
      <c r="B65" s="14"/>
      <c r="C65" s="14" t="s">
        <v>2</v>
      </c>
      <c r="D65" s="15" t="s">
        <v>14</v>
      </c>
      <c r="E65" s="17"/>
      <c r="F65" s="16">
        <v>587691.5</v>
      </c>
      <c r="G65" s="17">
        <v>620382.30000000005</v>
      </c>
      <c r="H65" s="17">
        <v>658698.30000000005</v>
      </c>
      <c r="I65" s="35">
        <v>700290.5</v>
      </c>
      <c r="J65" s="105">
        <v>743108.5</v>
      </c>
      <c r="K65" s="18">
        <v>789288.4</v>
      </c>
    </row>
    <row r="66" spans="2:11" ht="15.75">
      <c r="B66" s="10"/>
      <c r="C66" s="10" t="s">
        <v>1</v>
      </c>
      <c r="D66" s="11" t="s">
        <v>0</v>
      </c>
      <c r="E66" s="13"/>
      <c r="F66" s="12">
        <v>-5</v>
      </c>
      <c r="G66" s="13">
        <v>5.6</v>
      </c>
      <c r="H66" s="13">
        <v>6.2</v>
      </c>
      <c r="I66" s="34">
        <v>6.3</v>
      </c>
      <c r="J66" s="104">
        <v>6.1</v>
      </c>
      <c r="K66" s="38">
        <v>6.2</v>
      </c>
    </row>
    <row r="67" spans="2:11">
      <c r="B67" s="3"/>
      <c r="C67" s="4"/>
      <c r="D67" s="4"/>
      <c r="E67" s="4"/>
      <c r="F67" s="4"/>
      <c r="G67" s="4"/>
      <c r="H67" s="4"/>
      <c r="I67" s="4"/>
      <c r="J67" s="4"/>
      <c r="K67" s="5"/>
    </row>
    <row r="68" spans="2:11" ht="21">
      <c r="B68" s="122" t="s">
        <v>3</v>
      </c>
      <c r="C68" s="123"/>
      <c r="D68" s="123"/>
      <c r="E68" s="123"/>
      <c r="F68" s="123"/>
      <c r="G68" s="123"/>
      <c r="H68" s="123"/>
      <c r="I68" s="123"/>
      <c r="J68" s="123"/>
      <c r="K68" s="124"/>
    </row>
    <row r="69" spans="2:11">
      <c r="B69" s="3"/>
      <c r="C69" s="4"/>
      <c r="D69" s="4"/>
      <c r="E69" s="4"/>
      <c r="F69" s="4"/>
      <c r="G69" s="4"/>
      <c r="H69" s="4"/>
      <c r="I69" s="4"/>
      <c r="J69" s="4"/>
      <c r="K69" s="5"/>
    </row>
    <row r="70" spans="2:11" ht="15.75">
      <c r="B70" s="26"/>
      <c r="C70" s="26" t="s">
        <v>69</v>
      </c>
      <c r="D70" s="26" t="s">
        <v>14</v>
      </c>
      <c r="E70" s="28"/>
      <c r="F70" s="27">
        <v>505601.8</v>
      </c>
      <c r="G70" s="28">
        <v>520541.7</v>
      </c>
      <c r="H70" s="28">
        <v>539182.30000000005</v>
      </c>
      <c r="I70" s="36">
        <v>558866.19999999995</v>
      </c>
      <c r="J70" s="106">
        <v>578194.1</v>
      </c>
      <c r="K70" s="29">
        <v>598803.6</v>
      </c>
    </row>
    <row r="71" spans="2:11" ht="15.75">
      <c r="B71" s="10"/>
      <c r="C71" s="10" t="s">
        <v>1</v>
      </c>
      <c r="D71" s="11" t="s">
        <v>0</v>
      </c>
      <c r="E71" s="13"/>
      <c r="F71" s="12">
        <v>-1.5</v>
      </c>
      <c r="G71" s="13">
        <v>4</v>
      </c>
      <c r="H71" s="13">
        <v>4.5999999999999996</v>
      </c>
      <c r="I71" s="34">
        <v>4.7</v>
      </c>
      <c r="J71" s="104">
        <v>4.5</v>
      </c>
      <c r="K71" s="38">
        <v>4.5999999999999996</v>
      </c>
    </row>
    <row r="72" spans="2:11" ht="15.75">
      <c r="B72" s="10"/>
      <c r="C72" s="10"/>
      <c r="D72" s="11"/>
      <c r="E72" s="13"/>
      <c r="F72" s="12"/>
      <c r="G72" s="13"/>
      <c r="H72" s="13"/>
      <c r="I72" s="34"/>
      <c r="J72" s="104"/>
      <c r="K72" s="5"/>
    </row>
    <row r="73" spans="2:11" ht="15.75">
      <c r="B73" s="26"/>
      <c r="C73" s="26" t="s">
        <v>2</v>
      </c>
      <c r="D73" s="26" t="s">
        <v>14</v>
      </c>
      <c r="E73" s="28"/>
      <c r="F73" s="27">
        <v>593659.6</v>
      </c>
      <c r="G73" s="28">
        <v>626404.80000000005</v>
      </c>
      <c r="H73" s="28">
        <v>665057.19999999995</v>
      </c>
      <c r="I73" s="36">
        <v>707046.7</v>
      </c>
      <c r="J73" s="106">
        <v>750291.3</v>
      </c>
      <c r="K73" s="29">
        <v>796909.5</v>
      </c>
    </row>
    <row r="74" spans="2:11" ht="15.75">
      <c r="B74" s="10"/>
      <c r="C74" s="10" t="s">
        <v>1</v>
      </c>
      <c r="D74" s="11" t="s">
        <v>0</v>
      </c>
      <c r="E74" s="13"/>
      <c r="F74" s="12">
        <v>0.5</v>
      </c>
      <c r="G74" s="13">
        <v>6.6</v>
      </c>
      <c r="H74" s="13">
        <v>7.2</v>
      </c>
      <c r="I74" s="34">
        <v>7.3</v>
      </c>
      <c r="J74" s="104">
        <v>7.1</v>
      </c>
      <c r="K74" s="38">
        <v>7.2</v>
      </c>
    </row>
    <row r="75" spans="2:11" ht="15.75" thickBot="1">
      <c r="B75" s="6"/>
      <c r="C75" s="7"/>
      <c r="D75" s="8"/>
      <c r="E75" s="9"/>
      <c r="F75" s="9"/>
      <c r="G75" s="8"/>
      <c r="H75" s="9"/>
      <c r="I75" s="9"/>
      <c r="J75" s="37"/>
      <c r="K75" s="110"/>
    </row>
    <row r="76" spans="2:11" ht="15.75" thickBot="1">
      <c r="B76" s="111" t="s">
        <v>71</v>
      </c>
      <c r="C76" s="88"/>
      <c r="D76" s="88"/>
      <c r="E76" s="88"/>
      <c r="F76" s="88"/>
      <c r="G76" s="88"/>
      <c r="H76" s="88"/>
      <c r="I76" s="88"/>
      <c r="J76" s="88"/>
      <c r="K76" s="39"/>
    </row>
  </sheetData>
  <mergeCells count="10">
    <mergeCell ref="B2:E2"/>
    <mergeCell ref="B13:E13"/>
    <mergeCell ref="B26:E26"/>
    <mergeCell ref="B38:E38"/>
    <mergeCell ref="J52:K52"/>
    <mergeCell ref="B60:K60"/>
    <mergeCell ref="B68:K68"/>
    <mergeCell ref="B49:K49"/>
    <mergeCell ref="B48:K48"/>
    <mergeCell ref="B50:C5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26"/>
  <sheetViews>
    <sheetView showGridLines="0" workbookViewId="0"/>
  </sheetViews>
  <sheetFormatPr baseColWidth="10" defaultColWidth="11.42578125" defaultRowHeight="12.75"/>
  <cols>
    <col min="1" max="1" width="11.42578125" style="43"/>
    <col min="2" max="2" width="22.5703125" style="43" customWidth="1"/>
    <col min="3" max="5" width="14.42578125" style="43" customWidth="1"/>
    <col min="6" max="6" width="11.42578125" style="43"/>
    <col min="7" max="7" width="11.28515625" style="43" customWidth="1"/>
    <col min="8" max="8" width="11.42578125" style="43"/>
    <col min="9" max="9" width="13.42578125" style="43" bestFit="1" customWidth="1"/>
    <col min="10" max="15" width="11.42578125" style="43"/>
    <col min="16" max="16" width="10.5703125" style="43" customWidth="1"/>
    <col min="17" max="16384" width="11.42578125" style="43"/>
  </cols>
  <sheetData>
    <row r="1" spans="1:36" ht="26.25">
      <c r="A1" s="72" t="s">
        <v>68</v>
      </c>
      <c r="G1" s="52"/>
      <c r="H1" s="52"/>
    </row>
    <row r="3" spans="1:36">
      <c r="E3" s="70"/>
      <c r="F3" s="70"/>
      <c r="G3" s="70"/>
    </row>
    <row r="4" spans="1:36">
      <c r="E4" s="70"/>
      <c r="F4" s="70"/>
      <c r="G4" s="70"/>
    </row>
    <row r="5" spans="1:36" ht="25.5">
      <c r="B5" s="71" t="s">
        <v>21</v>
      </c>
      <c r="C5" s="59" t="s">
        <v>15</v>
      </c>
    </row>
    <row r="6" spans="1:36">
      <c r="E6" s="70"/>
      <c r="F6" s="70"/>
      <c r="G6" s="70"/>
    </row>
    <row r="7" spans="1:36">
      <c r="E7" s="70"/>
      <c r="F7" s="70"/>
      <c r="G7" s="70"/>
    </row>
    <row r="8" spans="1:36">
      <c r="C8" s="59">
        <v>2009</v>
      </c>
      <c r="D8" s="59">
        <v>2010</v>
      </c>
      <c r="E8" s="69" t="s">
        <v>20</v>
      </c>
      <c r="F8" s="69" t="s">
        <v>19</v>
      </c>
      <c r="G8" s="68">
        <v>2013</v>
      </c>
      <c r="H8" s="59">
        <v>2014</v>
      </c>
      <c r="I8" s="59">
        <v>2015</v>
      </c>
      <c r="J8" s="59">
        <v>2016</v>
      </c>
      <c r="K8" s="67">
        <v>2017</v>
      </c>
      <c r="L8" s="67">
        <v>2018</v>
      </c>
      <c r="M8" s="67">
        <v>2019</v>
      </c>
      <c r="N8" s="67">
        <v>2020</v>
      </c>
      <c r="O8" s="67"/>
      <c r="P8" s="67"/>
      <c r="Q8" s="67"/>
      <c r="R8" s="67"/>
      <c r="S8" s="67"/>
    </row>
    <row r="9" spans="1:36">
      <c r="C9" s="43">
        <v>3.1</v>
      </c>
      <c r="D9" s="43">
        <v>3.3</v>
      </c>
      <c r="E9" s="52">
        <v>2.8</v>
      </c>
      <c r="F9" s="52">
        <v>2.4</v>
      </c>
      <c r="G9" s="52">
        <v>2.1</v>
      </c>
      <c r="H9" s="62">
        <v>1.9</v>
      </c>
      <c r="I9" s="43">
        <v>1.4</v>
      </c>
      <c r="J9" s="43">
        <v>1.1000000000000001</v>
      </c>
      <c r="K9" s="43">
        <v>1.3</v>
      </c>
      <c r="L9" s="43">
        <v>1.8</v>
      </c>
      <c r="M9" s="62">
        <v>2.2000000000000002</v>
      </c>
      <c r="N9" s="62">
        <v>2.4</v>
      </c>
      <c r="O9" s="62"/>
      <c r="P9" s="62"/>
      <c r="Q9" s="62"/>
      <c r="R9" s="62"/>
    </row>
    <row r="10" spans="1:36">
      <c r="N10" s="43">
        <v>5</v>
      </c>
    </row>
    <row r="11" spans="1:36">
      <c r="S11" s="52"/>
      <c r="T11" s="52"/>
      <c r="U11" s="73"/>
      <c r="V11" s="73"/>
      <c r="W11" s="74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6">
      <c r="S12" s="52"/>
      <c r="T12" s="52"/>
      <c r="U12" s="52"/>
      <c r="V12" s="52"/>
      <c r="W12" s="52"/>
      <c r="X12" s="51"/>
      <c r="Y12" s="52"/>
      <c r="Z12" s="52"/>
      <c r="AA12" s="52"/>
      <c r="AB12" s="52"/>
      <c r="AC12" s="51"/>
      <c r="AD12" s="51"/>
      <c r="AE12" s="51"/>
      <c r="AF12" s="51"/>
      <c r="AG12" s="51"/>
      <c r="AH12" s="52"/>
      <c r="AI12" s="52"/>
      <c r="AJ12" s="52"/>
    </row>
    <row r="37" spans="1:19">
      <c r="E37" s="52"/>
      <c r="F37" s="52"/>
      <c r="G37" s="52"/>
    </row>
    <row r="38" spans="1:19">
      <c r="E38" s="52"/>
      <c r="F38" s="52"/>
      <c r="G38" s="52"/>
    </row>
    <row r="39" spans="1:19">
      <c r="E39" s="54"/>
      <c r="F39" s="54"/>
      <c r="G39" s="52"/>
      <c r="H39" s="52"/>
      <c r="I39" s="52"/>
      <c r="J39" s="52"/>
    </row>
    <row r="40" spans="1:19" ht="25.5">
      <c r="A40" s="50" t="s">
        <v>18</v>
      </c>
      <c r="B40" s="52"/>
      <c r="C40" s="66"/>
      <c r="D40" s="52"/>
      <c r="E40" s="59" t="s">
        <v>17</v>
      </c>
    </row>
    <row r="41" spans="1:19" ht="25.5">
      <c r="E41" s="52"/>
      <c r="F41" s="52"/>
      <c r="G41" s="65" t="s">
        <v>64</v>
      </c>
      <c r="H41" s="102" t="s">
        <v>65</v>
      </c>
      <c r="I41" s="102" t="s">
        <v>66</v>
      </c>
      <c r="J41" s="101" t="s">
        <v>67</v>
      </c>
      <c r="K41" s="101" t="s">
        <v>57</v>
      </c>
      <c r="L41" s="101" t="s">
        <v>58</v>
      </c>
      <c r="M41" s="101" t="s">
        <v>59</v>
      </c>
      <c r="N41" s="101" t="s">
        <v>60</v>
      </c>
      <c r="O41" s="101" t="s">
        <v>61</v>
      </c>
      <c r="P41" s="101" t="s">
        <v>62</v>
      </c>
      <c r="Q41" s="101" t="s">
        <v>63</v>
      </c>
      <c r="R41" s="64"/>
      <c r="S41" s="64"/>
    </row>
    <row r="42" spans="1:19">
      <c r="G42" s="75">
        <v>49244.6</v>
      </c>
      <c r="H42" s="75">
        <v>53680.7</v>
      </c>
      <c r="I42" s="75">
        <v>56177</v>
      </c>
      <c r="J42" s="75">
        <v>58200.7</v>
      </c>
      <c r="K42" s="75">
        <v>62593.599999999999</v>
      </c>
      <c r="L42" s="75">
        <v>57107.9</v>
      </c>
      <c r="M42" s="75">
        <v>61426.1</v>
      </c>
      <c r="N42" s="75">
        <v>65528.9</v>
      </c>
      <c r="O42" s="75">
        <v>69998</v>
      </c>
      <c r="P42" s="75">
        <v>74628.899999999994</v>
      </c>
      <c r="Q42" s="75">
        <v>79642.100000000006</v>
      </c>
      <c r="R42" s="63"/>
      <c r="S42" s="62"/>
    </row>
    <row r="43" spans="1:19"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2"/>
    </row>
    <row r="74" spans="1:17">
      <c r="E74" s="61"/>
    </row>
    <row r="75" spans="1:17">
      <c r="E75" s="61"/>
    </row>
    <row r="76" spans="1:17" ht="25.5">
      <c r="A76" s="50" t="s">
        <v>16</v>
      </c>
      <c r="D76" s="59" t="s">
        <v>15</v>
      </c>
      <c r="E76" s="61"/>
    </row>
    <row r="77" spans="1:17">
      <c r="E77" s="61"/>
    </row>
    <row r="78" spans="1:17">
      <c r="E78" s="61"/>
    </row>
    <row r="79" spans="1:17">
      <c r="A79" s="59">
        <v>2009</v>
      </c>
      <c r="B79" s="59">
        <v>2010</v>
      </c>
      <c r="C79" s="59">
        <v>2011</v>
      </c>
      <c r="D79" s="59">
        <v>2012</v>
      </c>
      <c r="E79" s="59">
        <v>2013</v>
      </c>
      <c r="F79" s="59">
        <v>2014</v>
      </c>
      <c r="G79" s="60">
        <v>2015</v>
      </c>
      <c r="H79" s="59">
        <v>2016</v>
      </c>
      <c r="I79" s="59">
        <v>2017</v>
      </c>
      <c r="J79" s="59">
        <v>2018</v>
      </c>
      <c r="K79" s="59">
        <v>2019</v>
      </c>
      <c r="L79" s="59">
        <v>2020</v>
      </c>
      <c r="M79" s="59"/>
      <c r="N79" s="59"/>
      <c r="O79" s="59"/>
      <c r="P79" s="59"/>
    </row>
    <row r="80" spans="1:17">
      <c r="A80" s="58">
        <v>0.23300000000000001</v>
      </c>
      <c r="B80" s="58">
        <v>0.24399999999999999</v>
      </c>
      <c r="C80" s="58">
        <v>0.23899999999999999</v>
      </c>
      <c r="D80" s="58">
        <v>0.246</v>
      </c>
      <c r="E80" s="58">
        <v>0.248</v>
      </c>
      <c r="F80" s="58">
        <v>0.24399999999999999</v>
      </c>
      <c r="G80" s="58">
        <v>0.24299999999999999</v>
      </c>
      <c r="H80" s="57">
        <v>0.24099999999999999</v>
      </c>
      <c r="I80" s="57">
        <v>0.23799999999999999</v>
      </c>
      <c r="J80" s="57">
        <v>0.248</v>
      </c>
      <c r="K80" s="57">
        <v>0.24399999999999999</v>
      </c>
      <c r="L80" s="57">
        <v>0.27200000000000002</v>
      </c>
      <c r="M80" s="57"/>
      <c r="N80" s="57"/>
      <c r="O80" s="57"/>
      <c r="P80" s="57"/>
      <c r="Q80" s="57"/>
    </row>
    <row r="81" spans="5:10">
      <c r="J81" s="52"/>
    </row>
    <row r="82" spans="5:10">
      <c r="E82" s="56"/>
    </row>
    <row r="85" spans="5:10">
      <c r="F85" s="52"/>
      <c r="G85" s="52"/>
      <c r="H85" s="52"/>
      <c r="I85" s="52"/>
      <c r="J85" s="52"/>
    </row>
    <row r="86" spans="5:10">
      <c r="F86" s="52"/>
      <c r="G86" s="52"/>
      <c r="H86" s="52"/>
      <c r="I86" s="52"/>
      <c r="J86" s="52"/>
    </row>
    <row r="87" spans="5:10">
      <c r="E87" s="55"/>
      <c r="F87" s="54"/>
      <c r="G87" s="52"/>
      <c r="H87" s="52"/>
      <c r="I87" s="52"/>
      <c r="J87" s="53"/>
    </row>
    <row r="88" spans="5:10">
      <c r="F88" s="52"/>
      <c r="G88" s="51"/>
      <c r="H88" s="51"/>
      <c r="I88" s="51"/>
      <c r="J88" s="51"/>
    </row>
    <row r="110" spans="1:1" ht="25.5">
      <c r="A110" s="50"/>
    </row>
    <row r="111" spans="1:1" ht="25.5">
      <c r="A111" s="50"/>
    </row>
    <row r="112" spans="1:1" ht="3" customHeight="1"/>
    <row r="113" spans="2:9" ht="18.75">
      <c r="B113" s="49"/>
      <c r="C113" s="49"/>
      <c r="D113" s="48"/>
      <c r="E113" s="47"/>
    </row>
    <row r="114" spans="2:9" ht="21">
      <c r="B114" s="46"/>
      <c r="C114" s="46"/>
      <c r="D114" s="46"/>
      <c r="E114" s="46"/>
    </row>
    <row r="115" spans="2:9" ht="21">
      <c r="B115" s="133"/>
      <c r="C115" s="133"/>
      <c r="D115" s="133"/>
      <c r="E115" s="133"/>
    </row>
    <row r="116" spans="2:9" ht="6" customHeight="1">
      <c r="B116" s="112"/>
      <c r="C116" s="113"/>
      <c r="D116" s="114"/>
      <c r="E116" s="114"/>
    </row>
    <row r="117" spans="2:9" ht="18.75">
      <c r="B117" s="78"/>
      <c r="C117" s="78"/>
      <c r="D117" s="79"/>
      <c r="E117" s="79"/>
      <c r="F117" s="78"/>
      <c r="G117" s="78"/>
      <c r="H117" s="79"/>
      <c r="I117" s="79"/>
    </row>
    <row r="118" spans="2:9" ht="18.75">
      <c r="B118" s="115"/>
      <c r="C118" s="76"/>
      <c r="D118" s="76"/>
      <c r="E118" s="76"/>
      <c r="F118" s="115"/>
      <c r="G118" s="76"/>
      <c r="H118" s="76"/>
      <c r="I118" s="76"/>
    </row>
    <row r="119" spans="2:9" ht="18.75" customHeight="1">
      <c r="B119" s="116"/>
      <c r="C119" s="76"/>
      <c r="D119" s="77"/>
      <c r="E119" s="77"/>
      <c r="F119" s="116"/>
      <c r="G119" s="76"/>
      <c r="H119" s="77"/>
      <c r="I119" s="77"/>
    </row>
    <row r="120" spans="2:9" ht="18.75">
      <c r="B120" s="116"/>
      <c r="C120" s="76"/>
      <c r="D120" s="77"/>
      <c r="E120" s="77"/>
      <c r="F120" s="116"/>
      <c r="G120" s="76"/>
      <c r="H120" s="77"/>
      <c r="I120" s="77"/>
    </row>
    <row r="121" spans="2:9" ht="6" customHeight="1">
      <c r="B121" s="76"/>
      <c r="C121" s="76"/>
      <c r="D121" s="77"/>
      <c r="E121" s="77"/>
      <c r="F121" s="76"/>
      <c r="G121" s="76"/>
      <c r="H121" s="77"/>
      <c r="I121" s="77"/>
    </row>
    <row r="122" spans="2:9" ht="18.75">
      <c r="B122" s="115"/>
      <c r="C122" s="76"/>
      <c r="D122" s="77"/>
      <c r="E122" s="77"/>
      <c r="F122" s="115"/>
      <c r="G122" s="76"/>
      <c r="H122" s="77"/>
      <c r="I122" s="77"/>
    </row>
    <row r="123" spans="2:9" ht="18.75">
      <c r="B123" s="116"/>
      <c r="C123" s="76"/>
      <c r="D123" s="77"/>
      <c r="E123" s="77"/>
      <c r="F123" s="116"/>
      <c r="G123" s="76"/>
      <c r="H123" s="77"/>
      <c r="I123" s="77"/>
    </row>
    <row r="124" spans="2:9" ht="18.75">
      <c r="B124" s="116"/>
      <c r="C124" s="76"/>
      <c r="D124" s="77"/>
      <c r="E124" s="77"/>
      <c r="F124" s="116"/>
      <c r="G124" s="76"/>
      <c r="H124" s="77"/>
      <c r="I124" s="77"/>
    </row>
    <row r="125" spans="2:9" ht="5.25" customHeight="1">
      <c r="B125" s="76"/>
      <c r="C125" s="76"/>
      <c r="D125" s="77"/>
      <c r="E125" s="77"/>
      <c r="F125" s="45"/>
      <c r="G125" s="45"/>
      <c r="H125" s="44"/>
      <c r="I125" s="44"/>
    </row>
    <row r="126" spans="2:9" ht="27.75" customHeight="1">
      <c r="B126" s="132"/>
      <c r="C126" s="132"/>
      <c r="D126" s="132"/>
      <c r="E126" s="132"/>
    </row>
  </sheetData>
  <mergeCells count="2">
    <mergeCell ref="B126:E126"/>
    <mergeCell ref="B115:E1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Estimación ingresos 2021</vt:lpstr>
      <vt:lpstr>Banguat-Variables</vt:lpstr>
      <vt:lpstr>Escenario Macro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transpfis08</dc:creator>
  <cp:lastModifiedBy>transpfis08</cp:lastModifiedBy>
  <dcterms:created xsi:type="dcterms:W3CDTF">2018-07-23T21:18:08Z</dcterms:created>
  <dcterms:modified xsi:type="dcterms:W3CDTF">2020-07-29T21:05:40Z</dcterms:modified>
</cp:coreProperties>
</file>